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465" tabRatio="917" activeTab="3"/>
  </bookViews>
  <sheets>
    <sheet name="Income Statement FINAL" sheetId="1" r:id="rId1"/>
    <sheet name="Balance Sheet FINAL" sheetId="2" r:id="rId2"/>
    <sheet name="SCE" sheetId="3" r:id="rId3"/>
    <sheet name="CashFlow" sheetId="4" r:id="rId4"/>
    <sheet name="N5-Other income" sheetId="5" state="hidden" r:id="rId5"/>
    <sheet name="N7-FinanceCharge" sheetId="6" state="hidden" r:id="rId6"/>
    <sheet name="N16 - NDR" sheetId="7" state="hidden" r:id="rId7"/>
    <sheet name="N6-InvestmentInc" sheetId="8" state="hidden" r:id="rId8"/>
  </sheets>
  <externalReferences>
    <externalReference r:id="rId11"/>
    <externalReference r:id="rId12"/>
    <externalReference r:id="rId13"/>
    <externalReference r:id="rId14"/>
  </externalReferences>
  <definedNames>
    <definedName name="aa">#REF!</definedName>
    <definedName name="aaa">#REF!</definedName>
    <definedName name="ABD_CQ_0" localSheetId="1">#REF!</definedName>
    <definedName name="ABD_CQ_0">#REF!</definedName>
    <definedName name="ABD_CQ_1">#REF!</definedName>
    <definedName name="ABD_CQ_2">#REF!</definedName>
    <definedName name="ABD_CQ_3">#REF!</definedName>
    <definedName name="ABD_CQ_4">#REF!</definedName>
    <definedName name="ABD_Description">#REF!</definedName>
    <definedName name="ABD_GL">#REF!</definedName>
    <definedName name="AD_CQ_0">#REF!</definedName>
    <definedName name="AD_CQ_1">#REF!</definedName>
    <definedName name="AD_CQ_2">#REF!</definedName>
    <definedName name="AD_CQ_3">#REF!</definedName>
    <definedName name="AD_CQ_4">#REF!</definedName>
    <definedName name="AD_Description">#REF!</definedName>
    <definedName name="AD_GL">#REF!</definedName>
    <definedName name="add">#REF!</definedName>
    <definedName name="ADE_CQ_0">#REF!</definedName>
    <definedName name="ADE_CQ_1">#REF!</definedName>
    <definedName name="ADE_CQ_2">#REF!</definedName>
    <definedName name="ADE_CQ_3">#REF!</definedName>
    <definedName name="ADE_CQ_4">#REF!</definedName>
    <definedName name="ADE_Description">#REF!</definedName>
    <definedName name="ADE_GL">#REF!</definedName>
    <definedName name="adsadaw">#REF!</definedName>
    <definedName name="AP_CQ_0">#REF!</definedName>
    <definedName name="AP_CQ_1">#REF!</definedName>
    <definedName name="AP_CQ_2">#REF!</definedName>
    <definedName name="AP_CQ_3">#REF!</definedName>
    <definedName name="AP_CQ_4">#REF!</definedName>
    <definedName name="AP_Description">#REF!</definedName>
    <definedName name="AP_GL">#REF!</definedName>
    <definedName name="AR_CQ_0">#REF!</definedName>
    <definedName name="AR_CQ_1">#REF!</definedName>
    <definedName name="AR_CQ_2">#REF!</definedName>
    <definedName name="AR_CQ_3">#REF!</definedName>
    <definedName name="AR_CQ_4">#REF!</definedName>
    <definedName name="AR_Description">#REF!</definedName>
    <definedName name="AR_GL">#REF!</definedName>
    <definedName name="BDE_CQ_0">#REF!</definedName>
    <definedName name="BDE_CQ_1">#REF!</definedName>
    <definedName name="BDE_CQ_2">#REF!</definedName>
    <definedName name="BDE_CQ_3">#REF!</definedName>
    <definedName name="BDE_CQ_4">#REF!</definedName>
    <definedName name="BDE_Description">#REF!</definedName>
    <definedName name="BDE_GL">#REF!</definedName>
    <definedName name="CA_CQ_0">#REF!</definedName>
    <definedName name="CA_CQ_1">#REF!</definedName>
    <definedName name="CA_CQ_2">#REF!</definedName>
    <definedName name="CA_CQ_3">#REF!</definedName>
    <definedName name="CA_CQ_4">#REF!</definedName>
    <definedName name="CA_Description">#REF!</definedName>
    <definedName name="CA_GL">#REF!</definedName>
    <definedName name="CCE_CQ_0">#REF!</definedName>
    <definedName name="CCE_CQ_1">#REF!</definedName>
    <definedName name="CCE_CQ_2">#REF!</definedName>
    <definedName name="CCE_CQ_3">#REF!</definedName>
    <definedName name="CCE_CQ_4">#REF!</definedName>
    <definedName name="CCE_Description">#REF!</definedName>
    <definedName name="CCE_GL">#REF!</definedName>
    <definedName name="CL_CQ_0">#REF!</definedName>
    <definedName name="CL_CQ_1">#REF!</definedName>
    <definedName name="CL_CQ_2">#REF!</definedName>
    <definedName name="CL_CQ_3">#REF!</definedName>
    <definedName name="CL_CQ_4">#REF!</definedName>
    <definedName name="CL_Description">#REF!</definedName>
    <definedName name="CL_GL">#REF!</definedName>
    <definedName name="COS_CQ_0">#REF!</definedName>
    <definedName name="COS_CQ_1">#REF!</definedName>
    <definedName name="COS_CQ_2">#REF!</definedName>
    <definedName name="COS_CQ_3">#REF!</definedName>
    <definedName name="COS_CQ_4">#REF!</definedName>
    <definedName name="COS_Description">#REF!</definedName>
    <definedName name="COS_GL">#REF!</definedName>
    <definedName name="Current">'[1]Info'!$B$2</definedName>
    <definedName name="dfff">#REF!</definedName>
    <definedName name="Draft">'[2]IS with CoS'!#REF!</definedName>
    <definedName name="dsa" localSheetId="3">#REF!</definedName>
    <definedName name="dsa">#REF!</definedName>
    <definedName name="EndBudget">#REF!</definedName>
    <definedName name="EQ_CQ_0">#REF!</definedName>
    <definedName name="EQ_CQ_1">#REF!</definedName>
    <definedName name="EQ_CQ_2">#REF!</definedName>
    <definedName name="EQ_CQ_3">#REF!</definedName>
    <definedName name="EQ_CQ_4">#REF!</definedName>
    <definedName name="EQ_Description">#REF!</definedName>
    <definedName name="EQ_GL">#REF!</definedName>
    <definedName name="ere">#REF!</definedName>
    <definedName name="GE_CQ_0">#REF!</definedName>
    <definedName name="GE_CQ_1">#REF!</definedName>
    <definedName name="GE_CQ_2">#REF!</definedName>
    <definedName name="GE_CQ_3">#REF!</definedName>
    <definedName name="GE_CQ_4">#REF!</definedName>
    <definedName name="GE_Description">#REF!</definedName>
    <definedName name="GE_GL">#REF!</definedName>
    <definedName name="GM_CQ_0">#REF!</definedName>
    <definedName name="GM_CQ_1">#REF!</definedName>
    <definedName name="GM_CQ_2">#REF!</definedName>
    <definedName name="GM_CQ_3">#REF!</definedName>
    <definedName name="GM_CQ_4">#REF!</definedName>
    <definedName name="GM_Description">#REF!</definedName>
    <definedName name="GM_GL">#REF!</definedName>
    <definedName name="gtyhtrt">#REF!</definedName>
    <definedName name="htryr432">#REF!</definedName>
    <definedName name="ICPT3">#REF!</definedName>
    <definedName name="INT_CQ_0">#REF!</definedName>
    <definedName name="INT_CQ_1">#REF!</definedName>
    <definedName name="INT_CQ_2">#REF!</definedName>
    <definedName name="INT_CQ_3">#REF!</definedName>
    <definedName name="INT_CQ_4">#REF!</definedName>
    <definedName name="INT_Description">#REF!</definedName>
    <definedName name="INT_GL">#REF!</definedName>
    <definedName name="INV_CQ_0">#REF!</definedName>
    <definedName name="INV_CQ_1">#REF!</definedName>
    <definedName name="INV_CQ_2">#REF!</definedName>
    <definedName name="INV_CQ_3">#REF!</definedName>
    <definedName name="INV_CQ_4">#REF!</definedName>
    <definedName name="INV_Description">#REF!</definedName>
    <definedName name="INV_GL">#REF!</definedName>
    <definedName name="IT_CQ_0">#REF!</definedName>
    <definedName name="IT_CQ_1">#REF!</definedName>
    <definedName name="IT_CQ_2">#REF!</definedName>
    <definedName name="IT_CQ_3">#REF!</definedName>
    <definedName name="IT_CQ_4">#REF!</definedName>
    <definedName name="IT_Description">#REF!</definedName>
    <definedName name="IT_GL">#REF!</definedName>
    <definedName name="khgg">#REF!</definedName>
    <definedName name="LTD_CQ_0">#REF!</definedName>
    <definedName name="LTD_CQ_1">#REF!</definedName>
    <definedName name="LTD_CQ_2">#REF!</definedName>
    <definedName name="LTD_CQ_3">#REF!</definedName>
    <definedName name="LTD_CQ_4">#REF!</definedName>
    <definedName name="LTD_Description">#REF!</definedName>
    <definedName name="LTD_GL">#REF!</definedName>
    <definedName name="NI_CQ_0">#REF!</definedName>
    <definedName name="NI_CQ_1">#REF!</definedName>
    <definedName name="NI_CQ_2">#REF!</definedName>
    <definedName name="NI_CQ_3">#REF!</definedName>
    <definedName name="NI_CQ_4">#REF!</definedName>
    <definedName name="NI_Description">#REF!</definedName>
    <definedName name="NI_GL">#REF!</definedName>
    <definedName name="NOE_CQ_0">#REF!</definedName>
    <definedName name="NOE_CQ_1">#REF!</definedName>
    <definedName name="NOE_CQ_2">#REF!</definedName>
    <definedName name="NOE_CQ_3">#REF!</definedName>
    <definedName name="NOE_CQ_4">#REF!</definedName>
    <definedName name="NOE_Description">#REF!</definedName>
    <definedName name="NOE_GL">#REF!</definedName>
    <definedName name="NS_CQ_0">#REF!</definedName>
    <definedName name="NS_CQ_1">#REF!</definedName>
    <definedName name="NS_CQ_2">#REF!</definedName>
    <definedName name="NS_CQ_3">#REF!</definedName>
    <definedName name="NS_CQ_4">#REF!</definedName>
    <definedName name="NS_Description">#REF!</definedName>
    <definedName name="NS_GL">#REF!</definedName>
    <definedName name="OA_CQ_0">#REF!</definedName>
    <definedName name="OA_CQ_1">#REF!</definedName>
    <definedName name="OA_CQ_2">#REF!</definedName>
    <definedName name="OA_CQ_3">#REF!</definedName>
    <definedName name="OA_CQ_4">#REF!</definedName>
    <definedName name="OA_Description">#REF!</definedName>
    <definedName name="OA_GL">#REF!</definedName>
    <definedName name="OC_CQ_0">#REF!</definedName>
    <definedName name="OC_CQ_1">#REF!</definedName>
    <definedName name="OC_CQ_2">#REF!</definedName>
    <definedName name="OC_CQ_3">#REF!</definedName>
    <definedName name="OC_CQ_4">#REF!</definedName>
    <definedName name="OC_Description">#REF!</definedName>
    <definedName name="OC_GL">#REF!</definedName>
    <definedName name="OCA_CQ_0">#REF!</definedName>
    <definedName name="OCA_CQ_1">#REF!</definedName>
    <definedName name="OCA_CQ_2">#REF!</definedName>
    <definedName name="OCA_CQ_3">#REF!</definedName>
    <definedName name="OCA_CQ_4">#REF!</definedName>
    <definedName name="OCA_Description">#REF!</definedName>
    <definedName name="OCA_GL">#REF!</definedName>
    <definedName name="OCL_CQ_0">#REF!</definedName>
    <definedName name="OCL_CQ_1">#REF!</definedName>
    <definedName name="OCL_CQ_2">#REF!</definedName>
    <definedName name="OCL_CQ_3">#REF!</definedName>
    <definedName name="OCL_CQ_4">#REF!</definedName>
    <definedName name="OCL_Description">#REF!</definedName>
    <definedName name="OCL_GL">#REF!</definedName>
    <definedName name="ONCA_CQ_0">#REF!</definedName>
    <definedName name="ONCA_CQ_1">#REF!</definedName>
    <definedName name="ONCA_CQ_2">#REF!</definedName>
    <definedName name="ONCA_CQ_3">#REF!</definedName>
    <definedName name="ONCA_CQ_4" localSheetId="1">#REF!</definedName>
    <definedName name="ONCA_CQ_4">#REF!</definedName>
    <definedName name="ONCA_Description" localSheetId="1">#REF!</definedName>
    <definedName name="ONCA_Description">#REF!</definedName>
    <definedName name="ONCA_GL">#REF!</definedName>
    <definedName name="ONCL_CQ_0">#REF!</definedName>
    <definedName name="ONCL_CQ_1">#REF!</definedName>
    <definedName name="ONCL_CQ_2">#REF!</definedName>
    <definedName name="ONCL_CQ_3">#REF!</definedName>
    <definedName name="ONCL_CQ_4">#REF!</definedName>
    <definedName name="ONCL_Description">#REF!</definedName>
    <definedName name="ONCL_GL">#REF!</definedName>
    <definedName name="ONOE_CQ_0" localSheetId="6">#REF!</definedName>
    <definedName name="ONOE_CQ_0">#REF!</definedName>
    <definedName name="ONOE_CQ_1">#REF!</definedName>
    <definedName name="ONOE_CQ_2">#REF!</definedName>
    <definedName name="ONOE_CQ_3">#REF!</definedName>
    <definedName name="ONOE_CQ_4">#REF!</definedName>
    <definedName name="ONOE_Description">#REF!</definedName>
    <definedName name="ONOE_GL">#REF!</definedName>
    <definedName name="ONOI_CQ_0">#REF!</definedName>
    <definedName name="ONOI_CQ_1">#REF!</definedName>
    <definedName name="ONOI_CQ_2">#REF!</definedName>
    <definedName name="ONOI_CQ_3">#REF!</definedName>
    <definedName name="ONOI_CQ_4">#REF!</definedName>
    <definedName name="ONOI_Description">#REF!</definedName>
    <definedName name="ONOI_GL">#REF!</definedName>
    <definedName name="OOE_CQ_0">#REF!</definedName>
    <definedName name="OOE_CQ_1">#REF!</definedName>
    <definedName name="OOE_CQ_2">#REF!</definedName>
    <definedName name="OOE_CQ_3">#REF!</definedName>
    <definedName name="OOE_CQ_4">#REF!</definedName>
    <definedName name="OOE_Description">#REF!</definedName>
    <definedName name="OOE_GL">#REF!</definedName>
    <definedName name="poii">#REF!</definedName>
    <definedName name="PPE">#REF!</definedName>
    <definedName name="PPE_CQ_0">#REF!</definedName>
    <definedName name="PPE_CQ_1">#REF!</definedName>
    <definedName name="PPE_CQ_2">#REF!</definedName>
    <definedName name="PPE_CQ_3">#REF!</definedName>
    <definedName name="PPE_CQ_4">#REF!</definedName>
    <definedName name="PPE_Description">#REF!</definedName>
    <definedName name="PPE_GL">#REF!</definedName>
    <definedName name="_xlnm.Print_Area" localSheetId="1">'Balance Sheet FINAL'!$B$1:$H$52</definedName>
    <definedName name="_xlnm.Print_Area" localSheetId="3">'CashFlow'!$A$1:$H$35</definedName>
    <definedName name="_xlnm.Print_Area" localSheetId="0">'Income Statement FINAL'!$A$1:$F$52</definedName>
    <definedName name="_xlnm.Print_Area" localSheetId="6">'N16 - NDR'!$B$2:$Y$21</definedName>
    <definedName name="_xlnm.Print_Area" localSheetId="4">'N5-Other income'!$B$2:$P$32</definedName>
    <definedName name="_xlnm.Print_Area" localSheetId="7">'N6-InvestmentInc'!$B$2:$Q$19</definedName>
    <definedName name="_xlnm.Print_Area" localSheetId="5">'N7-FinanceCharge'!$B$2:$P$42</definedName>
    <definedName name="_xlnm.Print_Area" localSheetId="2">'SCE'!$A$1:$F$27</definedName>
    <definedName name="_xlnm.Print_Titles" localSheetId="0">'Income Statement FINAL'!$1:$8</definedName>
    <definedName name="q" localSheetId="3">#REF!</definedName>
    <definedName name="q">#REF!</definedName>
    <definedName name="qewxvnn">#REF!</definedName>
    <definedName name="qweqewq">#REF!</definedName>
    <definedName name="RE_CQ_0" localSheetId="1">#REF!</definedName>
    <definedName name="RE_CQ_0">#REF!</definedName>
    <definedName name="RE_CQ_1">#REF!</definedName>
    <definedName name="RE_CQ_2">#REF!</definedName>
    <definedName name="RE_CQ_3">#REF!</definedName>
    <definedName name="RE_CQ_4">#REF!</definedName>
    <definedName name="RE_Description">#REF!</definedName>
    <definedName name="RE_GL">#REF!</definedName>
    <definedName name="rewwqqq">#REF!</definedName>
    <definedName name="specd" localSheetId="1">#REF!</definedName>
    <definedName name="specd" localSheetId="0">#REF!</definedName>
    <definedName name="specd">#REF!</definedName>
    <definedName name="STD_CQ_0">#REF!</definedName>
    <definedName name="STD_CQ_1">#REF!</definedName>
    <definedName name="STD_CQ_2">#REF!</definedName>
    <definedName name="STD_CQ_3">#REF!</definedName>
    <definedName name="STD_CQ_4">#REF!</definedName>
    <definedName name="STD_Description">#REF!</definedName>
    <definedName name="STD_GL">#REF!</definedName>
    <definedName name="swadaswdfa">#REF!</definedName>
    <definedName name="TA_CQ_0">#REF!</definedName>
    <definedName name="TA_CQ_1">#REF!</definedName>
    <definedName name="TA_CQ_2">#REF!</definedName>
    <definedName name="TA_CQ_3">#REF!</definedName>
    <definedName name="TA_CQ_4">#REF!</definedName>
    <definedName name="TA_Description">#REF!</definedName>
    <definedName name="TA_GL">#REF!</definedName>
    <definedName name="TCOL_CQ_0">#REF!</definedName>
    <definedName name="TCOL_CQ_1">#REF!</definedName>
    <definedName name="TCOL_CQ_2">#REF!</definedName>
    <definedName name="TCOL_CQ_3">#REF!</definedName>
    <definedName name="TCOL_CQ_4">#REF!</definedName>
    <definedName name="TCOL_Description">#REF!</definedName>
    <definedName name="TCOL_GL">#REF!</definedName>
    <definedName name="test">#REF!</definedName>
    <definedName name="TLA.003" hidden="1">#REF!</definedName>
    <definedName name="TLA.004" hidden="1">#REF!</definedName>
    <definedName name="TLA.008" hidden="1">#REF!</definedName>
    <definedName name="TLA.027" hidden="1">#REF!</definedName>
    <definedName name="TLA.035" hidden="1">#REF!</definedName>
    <definedName name="TLE_CQ_0">#REF!</definedName>
    <definedName name="TLE_CQ_1">#REF!</definedName>
    <definedName name="TLE_CQ_2">#REF!</definedName>
    <definedName name="TLE_CQ_3">#REF!</definedName>
    <definedName name="TLE_CQ_4">#REF!</definedName>
    <definedName name="TLE_Description">#REF!</definedName>
    <definedName name="TLE_GL">#REF!</definedName>
    <definedName name="TOE_CQ_0">#REF!</definedName>
    <definedName name="TOE_CQ_1">#REF!</definedName>
    <definedName name="TOE_CQ_2">#REF!</definedName>
    <definedName name="TOE_CQ_3">#REF!</definedName>
    <definedName name="TOE_CQ_4">#REF!</definedName>
    <definedName name="TOE_Description">#REF!</definedName>
    <definedName name="TOE_GL">#REF!</definedName>
    <definedName name="TOL_CQ_0">#REF!</definedName>
    <definedName name="TOL_CQ_1">#REF!</definedName>
    <definedName name="TOL_CQ_2">#REF!</definedName>
    <definedName name="TOL_CQ_3">#REF!</definedName>
    <definedName name="TOL_CQ_4">#REF!</definedName>
    <definedName name="TOL_Description">#REF!</definedName>
    <definedName name="TOL_GL">#REF!</definedName>
    <definedName name="tyryrty545">#REF!</definedName>
    <definedName name="werwtfgergte">#REF!</definedName>
    <definedName name="wqdwq">#REF!</definedName>
    <definedName name="wqdwqdwdqwqdwdq">#REF!</definedName>
    <definedName name="wqdwqdwq">#REF!</definedName>
    <definedName name="wwqwwwqw">#REF!</definedName>
    <definedName name="xx">#REF!</definedName>
    <definedName name="ytt">#REF!</definedName>
  </definedNames>
  <calcPr fullCalcOnLoad="1"/>
</workbook>
</file>

<file path=xl/sharedStrings.xml><?xml version="1.0" encoding="utf-8"?>
<sst xmlns="http://schemas.openxmlformats.org/spreadsheetml/2006/main" count="495" uniqueCount="261">
  <si>
    <t>Notes to the condensed consolidated interrim annual financial statements</t>
  </si>
  <si>
    <t>March 31,</t>
  </si>
  <si>
    <t>Other income</t>
  </si>
  <si>
    <t>5.</t>
  </si>
  <si>
    <t>Operating expenses</t>
  </si>
  <si>
    <t>6.</t>
  </si>
  <si>
    <t>7.</t>
  </si>
  <si>
    <t>Property, plant and equipment</t>
  </si>
  <si>
    <t>Intangible assets</t>
  </si>
  <si>
    <t>Deferred taxation</t>
  </si>
  <si>
    <t>Inventories</t>
  </si>
  <si>
    <t>16.</t>
  </si>
  <si>
    <t>Interest-bearing debt</t>
  </si>
  <si>
    <t>Adjustments</t>
  </si>
  <si>
    <t>Value Layer</t>
  </si>
  <si>
    <t>ICP</t>
  </si>
  <si>
    <t>Account</t>
  </si>
  <si>
    <t>Custom1</t>
  </si>
  <si>
    <t>Custom2</t>
  </si>
  <si>
    <t>Source?</t>
  </si>
  <si>
    <t>Restated</t>
  </si>
  <si>
    <t>Rm</t>
  </si>
  <si>
    <t>Operating revenue</t>
  </si>
  <si>
    <t>&lt;Entity Curr Total&gt;</t>
  </si>
  <si>
    <t>[ICP Top]</t>
  </si>
  <si>
    <t>HFM</t>
  </si>
  <si>
    <t>SUM</t>
  </si>
  <si>
    <t>Employee expenses</t>
  </si>
  <si>
    <t>Payments to other operators</t>
  </si>
  <si>
    <t>Selling, general and administrative expenses</t>
  </si>
  <si>
    <t>Service fees</t>
  </si>
  <si>
    <t>Operating leases</t>
  </si>
  <si>
    <t>Investment income</t>
  </si>
  <si>
    <t>Finance charges and fair value movements</t>
  </si>
  <si>
    <t>W1</t>
  </si>
  <si>
    <t>Owners of Telkom</t>
  </si>
  <si>
    <t>Non-controlling interest</t>
  </si>
  <si>
    <t>Basic earnings per share (cents)</t>
  </si>
  <si>
    <t>Diluted earnings per share (cents)</t>
  </si>
  <si>
    <t>Report Validations</t>
  </si>
  <si>
    <t>Description</t>
  </si>
  <si>
    <t>Type</t>
  </si>
  <si>
    <t>Cast</t>
  </si>
  <si>
    <t>Operating profit</t>
  </si>
  <si>
    <t>Total ABS Validations</t>
  </si>
  <si>
    <t>Workings</t>
  </si>
  <si>
    <t>Rounding</t>
  </si>
  <si>
    <t>#</t>
  </si>
  <si>
    <t>Assets</t>
  </si>
  <si>
    <t>Trade and other receivables</t>
  </si>
  <si>
    <t>Cash and cash equivalents</t>
  </si>
  <si>
    <t>Total assets</t>
  </si>
  <si>
    <t>Equity and liabilities</t>
  </si>
  <si>
    <t>Equity attributable to owners of the parent</t>
  </si>
  <si>
    <t>Share capital</t>
  </si>
  <si>
    <t>Non-distributable reserves</t>
  </si>
  <si>
    <t>Trade and other payables</t>
  </si>
  <si>
    <t>Shareholders for dividend</t>
  </si>
  <si>
    <t>Current portion of interest-bearing debt</t>
  </si>
  <si>
    <t>Current portion of deferred revenue</t>
  </si>
  <si>
    <t>Income tax payable</t>
  </si>
  <si>
    <t>Credit facilities utilised</t>
  </si>
  <si>
    <t>Total liabilities</t>
  </si>
  <si>
    <t>Available-for-sale investment</t>
  </si>
  <si>
    <t>Finance charges paid</t>
  </si>
  <si>
    <t>Dividend paid</t>
  </si>
  <si>
    <t>HFM Values</t>
  </si>
  <si>
    <t>2009 Adjustments</t>
  </si>
  <si>
    <t>2010 Adjustments</t>
  </si>
  <si>
    <t>2009 HFM Values</t>
  </si>
  <si>
    <t>2010 HFM Values</t>
  </si>
  <si>
    <t>cb</t>
  </si>
  <si>
    <t>TopC2</t>
  </si>
  <si>
    <t xml:space="preserve"> </t>
  </si>
  <si>
    <t>Sundry income</t>
  </si>
  <si>
    <t>Depreciation of property, plant and equipment</t>
  </si>
  <si>
    <t>Amortisation of intangible assets</t>
  </si>
  <si>
    <t>[ICP None]</t>
  </si>
  <si>
    <t>InvIncAOLJV</t>
  </si>
  <si>
    <t>Balance at 1 April</t>
  </si>
  <si>
    <t>Attributable to owners of Telkom</t>
  </si>
  <si>
    <t>Non-controlling interests</t>
  </si>
  <si>
    <t>#No Connection - #No Connection</t>
  </si>
  <si>
    <t>Local debt</t>
  </si>
  <si>
    <t>Finance leases</t>
  </si>
  <si>
    <t>Foreign debt</t>
  </si>
  <si>
    <t>Vodacom</t>
  </si>
  <si>
    <t>for the year ended 31 March 2011</t>
  </si>
  <si>
    <t>2011 Adjustments</t>
  </si>
  <si>
    <t>Loans and receivables</t>
  </si>
  <si>
    <t>InvestmentIncome</t>
  </si>
  <si>
    <t>2011 HFM Values</t>
  </si>
  <si>
    <t>Profit on disposal of property, plant and equipment and intangible assets</t>
  </si>
  <si>
    <t>Financial assets measured at amortised costs</t>
  </si>
  <si>
    <t>Held-to-maturity</t>
  </si>
  <si>
    <t>Available-for-sale</t>
  </si>
  <si>
    <t>At fair value through profit and loss</t>
  </si>
  <si>
    <t>Net gain on the disposal of financial instruments</t>
  </si>
  <si>
    <t>Interest received from trade receivables</t>
  </si>
  <si>
    <t>DivReceivedFromSubs</t>
  </si>
  <si>
    <t>Acajou</t>
  </si>
  <si>
    <t>RossalNo65</t>
  </si>
  <si>
    <t>TelkomDirServices</t>
  </si>
  <si>
    <t>TelkomCommInt</t>
  </si>
  <si>
    <t>Swiftnet</t>
  </si>
  <si>
    <t>Qtrunk</t>
  </si>
  <si>
    <t>Intecom</t>
  </si>
  <si>
    <t>CellCaptive</t>
  </si>
  <si>
    <t>1. Dividend received from subsidiaries</t>
  </si>
  <si>
    <t>Included in investment income is an amount of R xxx million (2010: R488 million)which relates to interest earned from financial assets not measured at fair value through profit or loss.</t>
  </si>
  <si>
    <t>Investment income from Joint Venture</t>
  </si>
  <si>
    <t>Dividend received from subsidiaries</t>
  </si>
  <si>
    <t>Dividend received from joint venture</t>
  </si>
  <si>
    <t>DividendsRec</t>
  </si>
  <si>
    <t>Dividend income from investments</t>
  </si>
  <si>
    <t>Interest income</t>
  </si>
  <si>
    <t>Fair value adjustments on derivative instruments</t>
  </si>
  <si>
    <t>Included in foreign exchange losses and fair value adjustments are forex losses of R961 million in respect of the loan that Multi-Links received from Telkom and R409 million loss in respect of the Multi-Links put option, offset by the R318 million gain in Telkom.</t>
  </si>
  <si>
    <t>Financial instruments measured at amortised costs</t>
  </si>
  <si>
    <t>Net gains/(losses) on the disposal of financial instruments</t>
  </si>
  <si>
    <t>Other financial assets</t>
  </si>
  <si>
    <t>Investments</t>
  </si>
  <si>
    <t>Impairment loss on financial instruments</t>
  </si>
  <si>
    <t>Fee expenses from financial instruments not at fair value through profit and loss</t>
  </si>
  <si>
    <t>Hedging costs</t>
  </si>
  <si>
    <t>Foreign exchange losses/(gains)</t>
  </si>
  <si>
    <t>Foreign exchange gains and losses and fair value movement</t>
  </si>
  <si>
    <t>Less: Finance charges capitalised</t>
  </si>
  <si>
    <t>Interest on Finance Leases</t>
  </si>
  <si>
    <t>Finance charges on interest-bearing debt</t>
  </si>
  <si>
    <t>Finance lease receivables</t>
  </si>
  <si>
    <t>Deferred revenue</t>
  </si>
  <si>
    <t>Current portion of employee related provisions</t>
  </si>
  <si>
    <t>Employee related provisions</t>
  </si>
  <si>
    <t>Current portion of finance lease receivables</t>
  </si>
  <si>
    <t>Non-employee related provisions</t>
  </si>
  <si>
    <t>The R18,603 million profit on disposal in the 2010 financial year relates to R18,535 million for Vodacom (15% holding) and R68 million for Telkom Media.</t>
  </si>
  <si>
    <t>Other income (included in Total revenue, refer to note 4)</t>
  </si>
  <si>
    <t>Capitalisation rate for borrowing costs (%)</t>
  </si>
  <si>
    <t>Current portion of non-employee related provisions</t>
  </si>
  <si>
    <t>Balance at 31 March</t>
  </si>
  <si>
    <t>Cash flows from operating activities</t>
  </si>
  <si>
    <t>Cash receipts from customers</t>
  </si>
  <si>
    <t>Cash generated from operations</t>
  </si>
  <si>
    <t>Interest received</t>
  </si>
  <si>
    <t>Cash generated from operations before dividend paid</t>
  </si>
  <si>
    <t>Cash flows from investing activities</t>
  </si>
  <si>
    <t>Proceeds on disposal of property, plant and equipment and intangible assets</t>
  </si>
  <si>
    <t>Cash flows from financing activities</t>
  </si>
  <si>
    <t>Loans raised</t>
  </si>
  <si>
    <t>Loans repaid</t>
  </si>
  <si>
    <t>In the 2010 financial year, Telkom also unbundled the remaining 35% share in Vodacom to existing shareholders in Telkom. A gain on distribution of assets of R25,688 million was recognised in the profit for the year.</t>
  </si>
  <si>
    <t>Profit on disposal of subsidiary and joint venture</t>
  </si>
  <si>
    <t xml:space="preserve">Included in finance charges is an amount of R895 million (2010: R1,323 million) which relates to interest paid on financial liabilities not measured at fair value through profit or loss. </t>
  </si>
  <si>
    <t>Notes to the condensed consolidated provisional annual financial statements</t>
  </si>
  <si>
    <t>Condensed consolidated provisional statement of financial position</t>
  </si>
  <si>
    <t>Condensed consolidated provisional statement of changes in equity</t>
  </si>
  <si>
    <t>Condensed consolidated provisional statement of cash flows</t>
  </si>
  <si>
    <t xml:space="preserve">Assets of disposal group classified as held for sale </t>
  </si>
  <si>
    <t>`</t>
  </si>
  <si>
    <t>Income tax receivable</t>
  </si>
  <si>
    <t>Fair value adjustments on derivative instruments were due to currency fluctuations and lower interest rates impacting negatively on forward exchange contracts and interest rate swap agreements, partially reduced by growth in the assets held by the Cell Captive.</t>
  </si>
  <si>
    <t>for the year ended 31 March 2012</t>
  </si>
  <si>
    <t>Profit on disposal of subsidiary</t>
  </si>
  <si>
    <t>Condensed consolidated provisional statement of profit or loss and other comprehensive income</t>
  </si>
  <si>
    <t>Cash paid to suppliers and employees</t>
  </si>
  <si>
    <t>Group</t>
  </si>
  <si>
    <t>Net cash and cash equivalents at end of year</t>
  </si>
  <si>
    <t>Net operating revenue</t>
  </si>
  <si>
    <t>Defined benefit plan asset ceiling limitation</t>
  </si>
  <si>
    <t>Other investments</t>
  </si>
  <si>
    <t>Share-based compensation reserve</t>
  </si>
  <si>
    <t>Current portion of other financial liabilities</t>
  </si>
  <si>
    <t>Cost of sales</t>
  </si>
  <si>
    <t>Items that will not be reclassified to profit and loss</t>
  </si>
  <si>
    <t>Taxation paid</t>
  </si>
  <si>
    <t>Finance lease repaid</t>
  </si>
  <si>
    <t>Finance charges</t>
  </si>
  <si>
    <t>Foreign exchange and fair value movements</t>
  </si>
  <si>
    <t>Net defined benefit plan remeasurements</t>
  </si>
  <si>
    <t>Profit before taxation</t>
  </si>
  <si>
    <t>Profit for the year</t>
  </si>
  <si>
    <t>Profit attributable to:</t>
  </si>
  <si>
    <t>Total comprehensive income attributable to:</t>
  </si>
  <si>
    <t>Total comprehensive income for the year</t>
  </si>
  <si>
    <t>Effect of foreign exchange rate gains on cash and cash equivalents</t>
  </si>
  <si>
    <t xml:space="preserve">  </t>
  </si>
  <si>
    <t xml:space="preserve">HFM </t>
  </si>
  <si>
    <t>CB</t>
  </si>
  <si>
    <t>IFRS</t>
  </si>
  <si>
    <t>PPECost_FreeLB</t>
  </si>
  <si>
    <t>PPECost_LeaseB</t>
  </si>
  <si>
    <t>PPECost_Network</t>
  </si>
  <si>
    <t>PPECost_Support</t>
  </si>
  <si>
    <t>PPECost_FurnOffice</t>
  </si>
  <si>
    <t>PPECost_DataProcEq</t>
  </si>
  <si>
    <t>PPECost_UnderCon</t>
  </si>
  <si>
    <t>PPECost_Other</t>
  </si>
  <si>
    <t>Employee benefits</t>
  </si>
  <si>
    <t>NetCashAndEquivCA</t>
  </si>
  <si>
    <t>CashAndBankBalances</t>
  </si>
  <si>
    <t>ShortTermDeposits</t>
  </si>
  <si>
    <t>CreditFacilities</t>
  </si>
  <si>
    <t>#NEED_REFRESH</t>
  </si>
  <si>
    <t>Transfer of iWayAfrica reserves</t>
  </si>
  <si>
    <t>Foreign currency translation reserve</t>
  </si>
  <si>
    <t>FCTR_Tot</t>
  </si>
  <si>
    <t>Cell Captive reserve</t>
  </si>
  <si>
    <t>Availsale_other</t>
  </si>
  <si>
    <t>Shares held by subsidiaries and in escrow</t>
  </si>
  <si>
    <t>Minority put option</t>
  </si>
  <si>
    <t>Transfer to disposal group</t>
  </si>
  <si>
    <t>The Group has a Cell Captive preference share investment to fund Telkom's post-retirement medical aid liability.</t>
  </si>
  <si>
    <t>1. Fair value adjustment on investments</t>
  </si>
  <si>
    <t>2. Foreign currency translation reserve</t>
  </si>
  <si>
    <t>3. Cell captive reserve</t>
  </si>
  <si>
    <t>Foreign currency translation reserve (net of tax of R6 million; 2007: R4 million; 2006: RNil)</t>
  </si>
  <si>
    <t>Revaluation of an available-for-sale investment (net of tax of R1 million)</t>
  </si>
  <si>
    <t>GeneralBankingFac</t>
  </si>
  <si>
    <t xml:space="preserve">The fair value gains from the Cell Captive are recognised in profit or loss and then transferred to non-distributable reserves. </t>
  </si>
  <si>
    <t>The reserve also represents Telkom shares held by subsidiaries and in escrow, to be utilised in terms of the Telkom Employee Share Plan. Telkom previously disclosed the reserve as treasury shares.</t>
  </si>
  <si>
    <t>for the year ended 31 March 2016</t>
  </si>
  <si>
    <t>EBITDA</t>
  </si>
  <si>
    <t>Retained earnings</t>
  </si>
  <si>
    <t>Net cash and cash equivalents at beginning of year</t>
  </si>
  <si>
    <t>Investments made by FutureMakers</t>
  </si>
  <si>
    <t>Exchange losses on translating foreign operations</t>
  </si>
  <si>
    <t>Proceeds from net derivatives</t>
  </si>
  <si>
    <t xml:space="preserve">Increase in share-compensation reserve </t>
  </si>
  <si>
    <t>Write-offs,impairment and losses of property, plant and equipment and intangible assets</t>
  </si>
  <si>
    <t>Acquisition of non controlling interest by BCX</t>
  </si>
  <si>
    <t>for the year ended 31 March 2017</t>
  </si>
  <si>
    <t>at 31 March 2017</t>
  </si>
  <si>
    <t>Taxation expense</t>
  </si>
  <si>
    <t>Items that will be reclassified subsequently to profit and loss</t>
  </si>
  <si>
    <t>Restated balance at 1 April</t>
  </si>
  <si>
    <t>Purchase of Telkom shares by subsidiaries</t>
  </si>
  <si>
    <t>Increase in treasury shares</t>
  </si>
  <si>
    <t>Other comprehensive income</t>
  </si>
  <si>
    <t>Total equity and liabilities</t>
  </si>
  <si>
    <t>Current liabilities</t>
  </si>
  <si>
    <t>Non-current liabilities</t>
  </si>
  <si>
    <t>Total equity</t>
  </si>
  <si>
    <t>Current assets</t>
  </si>
  <si>
    <t>Non-current assets</t>
  </si>
  <si>
    <t>Acquisition of subsidiary, net of cash acquired</t>
  </si>
  <si>
    <t>-</t>
  </si>
  <si>
    <t>Defined benefit plan actuarial (losses)/gains</t>
  </si>
  <si>
    <t>Other comprehensive (losses)/income</t>
  </si>
  <si>
    <t xml:space="preserve">Increase in subsidiaries share-compensation reserve </t>
  </si>
  <si>
    <t>Net decrease in cash and cash equivalents</t>
  </si>
  <si>
    <t>31 March</t>
  </si>
  <si>
    <t>Repayment of net derivatives</t>
  </si>
  <si>
    <t>Purchase of shares for the Telkom Share Plan and subsidiaries long term incentive share scheme</t>
  </si>
  <si>
    <t>Current portion of other investments and other financial assets</t>
  </si>
  <si>
    <t>Increase/(decrease) in repurchase agreements</t>
  </si>
  <si>
    <t>Dividend declared</t>
  </si>
  <si>
    <t>Disposal of non-controlling interest</t>
  </si>
  <si>
    <t xml:space="preserve">Restatement </t>
  </si>
  <si>
    <t>Additions to assets for capital expansion</t>
  </si>
  <si>
    <t>Other comprehensive (loss)/income for the year, net of taxation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</si>
</sst>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 ;\(#,##0\);&quot;- &quot;"/>
    <numFmt numFmtId="166" formatCode="#,##0,,;\(#,##0,,\);&quot;- &quot;"/>
    <numFmt numFmtId="167" formatCode="#,##0\ ;\(#,##0\);&quot;- &quot;"/>
    <numFmt numFmtId="168" formatCode="#,##0,,\ ;\(#,##0,,\);&quot;- &quot;"/>
    <numFmt numFmtId="169" formatCode="_ * #,##0_ ;_ * \-#,##0_ ;_ * &quot;-&quot;??_ ;_ @_ "/>
    <numFmt numFmtId="170" formatCode="#,##0.0"/>
    <numFmt numFmtId="171" formatCode="#,##0;\(#,##0\);&quot;-&quot;"/>
    <numFmt numFmtId="172" formatCode="_ * #,##0.0_ ;_ * \-#,##0.0_ ;_ * &quot;-&quot;??_ ;_ @_ "/>
    <numFmt numFmtId="173" formatCode="&quot;ERROR&quot;;&quot;ERROR&quot;;"/>
    <numFmt numFmtId="174" formatCode="&quot;&quot;0.00&quot; Cr&quot;"/>
    <numFmt numFmtId="175" formatCode="&quot;£&quot;#,##0;\-&quot;£&quot;#,##0"/>
    <numFmt numFmtId="176" formatCode="_([$€]* #,##0.00_);_([$€]* \(#,##0.00\);_([$€]* &quot;-&quot;??_);_(@_)"/>
    <numFmt numFmtId="177" formatCode="0.0,,_);[Red]\(0.0,,\)"/>
    <numFmt numFmtId="178" formatCode="#,##0.0;\(#,##0.0\);&quot;-&quot;"/>
    <numFmt numFmtId="179" formatCode="#,##0&quot;F&quot;;[Red]\-#,##0&quot;F&quot;"/>
    <numFmt numFmtId="180" formatCode="#,##0.00&quot;F&quot;;[Red]\-#,##0.00&quot;F&quot;"/>
    <numFmt numFmtId="181" formatCode="mmm"/>
    <numFmt numFmtId="182" formatCode="#,##0&quot;F&quot;;\-#,##0&quot;F&quot;"/>
    <numFmt numFmtId="183" formatCode="#,##0_ ;\-#,##0\ "/>
    <numFmt numFmtId="184" formatCode="#,##0.0_ ;\-#,##0.0\ "/>
    <numFmt numFmtId="185" formatCode="0_);\(0\)"/>
    <numFmt numFmtId="186" formatCode="_(* #,##0_);_(* \(#,##0\);_(* &quot;-&quot;?_);_(@_)"/>
  </numFmts>
  <fonts count="65">
    <font>
      <sz val="10"/>
      <name val="Arial"/>
      <family val="0"/>
    </font>
    <font>
      <sz val="11"/>
      <color indexed="8"/>
      <name val="Calibri"/>
      <family val="2"/>
    </font>
    <font>
      <sz val="12"/>
      <name val="Arial"/>
      <family val="2"/>
    </font>
    <font>
      <b/>
      <sz val="13"/>
      <name val="Arial"/>
      <family val="2"/>
    </font>
    <font>
      <sz val="8"/>
      <name val="Arial"/>
      <family val="2"/>
    </font>
    <font>
      <b/>
      <sz val="10"/>
      <name val="Arial"/>
      <family val="2"/>
    </font>
    <font>
      <b/>
      <sz val="8"/>
      <name val="Arial"/>
      <family val="2"/>
    </font>
    <font>
      <sz val="11"/>
      <name val="Arial"/>
      <family val="2"/>
    </font>
    <font>
      <b/>
      <sz val="12"/>
      <name val="Arial"/>
      <family val="2"/>
    </font>
    <font>
      <b/>
      <sz val="11"/>
      <name val="Arial"/>
      <family val="2"/>
    </font>
    <font>
      <i/>
      <sz val="12"/>
      <name val="Arial"/>
      <family val="2"/>
    </font>
    <font>
      <sz val="7"/>
      <name val="Arial"/>
      <family val="2"/>
    </font>
    <font>
      <sz val="20"/>
      <color indexed="10"/>
      <name val="Arial"/>
      <family val="2"/>
    </font>
    <font>
      <b/>
      <sz val="14"/>
      <name val="Arial"/>
      <family val="2"/>
    </font>
    <font>
      <sz val="12"/>
      <color indexed="10"/>
      <name val="Arial"/>
      <family val="2"/>
    </font>
    <font>
      <sz val="10"/>
      <color indexed="10"/>
      <name val="Arial"/>
      <family val="2"/>
    </font>
    <font>
      <sz val="8"/>
      <name val="MS Sans Serif"/>
      <family val="2"/>
    </font>
    <font>
      <b/>
      <u val="single"/>
      <sz val="10"/>
      <name val="Arial"/>
      <family val="2"/>
    </font>
    <font>
      <i/>
      <sz val="10"/>
      <name val="Arial"/>
      <family val="2"/>
    </font>
    <font>
      <i/>
      <sz val="11"/>
      <name val="Arial"/>
      <family val="2"/>
    </font>
    <font>
      <sz val="11"/>
      <color indexed="10"/>
      <name val="Arial"/>
      <family val="2"/>
    </font>
    <font>
      <sz val="8"/>
      <name val="Verdana"/>
      <family val="2"/>
    </font>
    <font>
      <sz val="8"/>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sz val="10"/>
      <name val="MS Sans Serif"/>
      <family val="2"/>
    </font>
    <font>
      <sz val="7"/>
      <name val="Small Fonts"/>
      <family val="2"/>
    </font>
    <font>
      <sz val="12"/>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0000"/>
      <name val="Arial"/>
      <family val="2"/>
    </font>
    <font>
      <sz val="10"/>
      <color rgb="FFFF0000"/>
      <name val="Arial"/>
      <family val="2"/>
    </font>
    <font>
      <sz val="11"/>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gray0625"/>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FF00"/>
        <bgColor indexed="64"/>
      </patternFill>
    </fill>
    <fill>
      <patternFill patternType="solid">
        <fgColor indexed="20"/>
        <bgColor indexed="64"/>
      </patternFill>
    </fill>
    <fill>
      <patternFill patternType="solid">
        <fgColor theme="0" tint="-0.1499900072813034"/>
        <bgColor indexed="64"/>
      </patternFill>
    </fill>
    <fill>
      <patternFill patternType="solid">
        <fgColor rgb="FFDDDDDD"/>
        <bgColor indexed="64"/>
      </patternFill>
    </fill>
    <fill>
      <patternFill patternType="solid">
        <fgColor theme="0"/>
        <bgColor indexed="64"/>
      </patternFill>
    </fill>
  </fills>
  <borders count="48">
    <border>
      <left/>
      <right/>
      <top/>
      <bottom/>
      <diagonal/>
    </border>
    <border>
      <left style="thin"/>
      <right style="thin"/>
      <top style="medium"/>
      <bottom style="thin"/>
    </border>
    <border>
      <left style="thin"/>
      <right style="thin"/>
      <top style="thin"/>
      <bottom style="thin"/>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bottom style="thin"/>
    </border>
    <border>
      <left>
        <color indexed="63"/>
      </left>
      <right>
        <color indexed="63"/>
      </right>
      <top style="thin">
        <color theme="4"/>
      </top>
      <bottom style="double">
        <color theme="4"/>
      </bottom>
    </border>
    <border>
      <left/>
      <right/>
      <top style="thin">
        <color indexed="62"/>
      </top>
      <bottom style="double">
        <color indexed="62"/>
      </bottom>
    </border>
    <border>
      <left/>
      <right/>
      <top style="medium"/>
      <bottom/>
    </border>
    <border>
      <left/>
      <right/>
      <top/>
      <bottom style="medium"/>
    </border>
    <border>
      <left style="thin"/>
      <right style="thin"/>
      <top/>
      <bottom/>
    </border>
    <border>
      <left/>
      <right/>
      <top/>
      <bottom style="thin"/>
    </border>
    <border>
      <left style="thin"/>
      <right/>
      <top/>
      <bottom style="thin"/>
    </border>
    <border>
      <left style="thin"/>
      <right/>
      <top/>
      <bottom/>
    </border>
    <border>
      <left style="thin"/>
      <right/>
      <top style="thin"/>
      <bottom/>
    </border>
    <border>
      <left/>
      <right style="thin"/>
      <top/>
      <bottom style="thin"/>
    </border>
    <border>
      <left/>
      <right style="thin"/>
      <top/>
      <bottom/>
    </border>
    <border>
      <left/>
      <right style="thin"/>
      <top style="thin"/>
      <bottom/>
    </border>
    <border>
      <left style="thin"/>
      <right style="thin"/>
      <top style="thin"/>
      <bottom/>
    </border>
    <border>
      <left/>
      <right/>
      <top style="thin"/>
      <bottom/>
    </border>
    <border>
      <left style="medium"/>
      <right/>
      <top/>
      <bottom/>
    </border>
    <border>
      <left style="medium"/>
      <right/>
      <top/>
      <bottom style="thin"/>
    </border>
    <border>
      <left style="medium"/>
      <right/>
      <top style="medium"/>
      <bottom/>
    </border>
    <border>
      <left/>
      <right style="medium"/>
      <top style="thin"/>
      <bottom style="medium"/>
    </border>
    <border>
      <left/>
      <right/>
      <top style="thin"/>
      <bottom style="medium"/>
    </border>
    <border>
      <left style="medium"/>
      <right/>
      <top/>
      <bottom style="medium"/>
    </border>
    <border>
      <left/>
      <right style="medium"/>
      <top/>
      <bottom/>
    </border>
    <border>
      <left/>
      <right style="medium"/>
      <top style="dotted"/>
      <bottom style="dotted"/>
    </border>
    <border>
      <left/>
      <right/>
      <top style="dotted"/>
      <bottom style="dotted"/>
    </border>
    <border>
      <left style="medium"/>
      <right/>
      <top style="dotted"/>
      <bottom style="dotted"/>
    </border>
    <border>
      <left/>
      <right style="medium"/>
      <top/>
      <bottom style="thin"/>
    </border>
    <border>
      <left/>
      <right style="medium"/>
      <top style="medium"/>
      <bottom/>
    </border>
    <border>
      <left/>
      <right/>
      <top style="thin"/>
      <bottom style="thin"/>
    </border>
  </borders>
  <cellStyleXfs count="20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1" applyBorder="0">
      <alignment/>
      <protection locked="0"/>
    </xf>
    <xf numFmtId="0" fontId="4" fillId="0" borderId="2">
      <alignment/>
      <protection locked="0"/>
    </xf>
    <xf numFmtId="0" fontId="44" fillId="2" borderId="0" applyNumberFormat="0" applyBorder="0" applyAlignment="0" applyProtection="0"/>
    <xf numFmtId="0" fontId="1" fillId="3" borderId="0" applyNumberFormat="0" applyBorder="0" applyAlignment="0" applyProtection="0"/>
    <xf numFmtId="0" fontId="44" fillId="4" borderId="0" applyNumberFormat="0" applyBorder="0" applyAlignment="0" applyProtection="0"/>
    <xf numFmtId="0" fontId="1"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1" fillId="9" borderId="0" applyNumberFormat="0" applyBorder="0" applyAlignment="0" applyProtection="0"/>
    <xf numFmtId="0" fontId="44" fillId="10"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1" fillId="9" borderId="0" applyNumberFormat="0" applyBorder="0" applyAlignment="0" applyProtection="0"/>
    <xf numFmtId="0" fontId="44" fillId="21" borderId="0" applyNumberFormat="0" applyBorder="0" applyAlignment="0" applyProtection="0"/>
    <xf numFmtId="0" fontId="1" fillId="15" borderId="0" applyNumberFormat="0" applyBorder="0" applyAlignment="0" applyProtection="0"/>
    <xf numFmtId="0" fontId="44" fillId="22"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24" fillId="25" borderId="0" applyNumberFormat="0" applyBorder="0" applyAlignment="0" applyProtection="0"/>
    <xf numFmtId="0" fontId="45" fillId="26" borderId="0" applyNumberFormat="0" applyBorder="0" applyAlignment="0" applyProtection="0"/>
    <xf numFmtId="0" fontId="24" fillId="17" borderId="0" applyNumberFormat="0" applyBorder="0" applyAlignment="0" applyProtection="0"/>
    <xf numFmtId="0" fontId="45" fillId="27" borderId="0" applyNumberFormat="0" applyBorder="0" applyAlignment="0" applyProtection="0"/>
    <xf numFmtId="0" fontId="24" fillId="19" borderId="0" applyNumberFormat="0" applyBorder="0" applyAlignment="0" applyProtection="0"/>
    <xf numFmtId="0" fontId="45" fillId="28" borderId="0" applyNumberFormat="0" applyBorder="0" applyAlignment="0" applyProtection="0"/>
    <xf numFmtId="0" fontId="24" fillId="29" borderId="0" applyNumberFormat="0" applyBorder="0" applyAlignment="0" applyProtection="0"/>
    <xf numFmtId="0" fontId="45" fillId="30" borderId="0" applyNumberFormat="0" applyBorder="0" applyAlignment="0" applyProtection="0"/>
    <xf numFmtId="0" fontId="24" fillId="31" borderId="0" applyNumberFormat="0" applyBorder="0" applyAlignment="0" applyProtection="0"/>
    <xf numFmtId="0" fontId="45" fillId="32" borderId="0" applyNumberFormat="0" applyBorder="0" applyAlignment="0" applyProtection="0"/>
    <xf numFmtId="0" fontId="24" fillId="33" borderId="0" applyNumberFormat="0" applyBorder="0" applyAlignment="0" applyProtection="0"/>
    <xf numFmtId="0" fontId="45" fillId="34" borderId="0" applyNumberFormat="0" applyBorder="0" applyAlignment="0" applyProtection="0"/>
    <xf numFmtId="0" fontId="24" fillId="35" borderId="0" applyNumberFormat="0" applyBorder="0" applyAlignment="0" applyProtection="0"/>
    <xf numFmtId="0" fontId="45" fillId="36" borderId="0" applyNumberFormat="0" applyBorder="0" applyAlignment="0" applyProtection="0"/>
    <xf numFmtId="0" fontId="24" fillId="37" borderId="0" applyNumberFormat="0" applyBorder="0" applyAlignment="0" applyProtection="0"/>
    <xf numFmtId="0" fontId="45" fillId="38" borderId="0" applyNumberFormat="0" applyBorder="0" applyAlignment="0" applyProtection="0"/>
    <xf numFmtId="0" fontId="24" fillId="39" borderId="0" applyNumberFormat="0" applyBorder="0" applyAlignment="0" applyProtection="0"/>
    <xf numFmtId="0" fontId="45" fillId="40" borderId="0" applyNumberFormat="0" applyBorder="0" applyAlignment="0" applyProtection="0"/>
    <xf numFmtId="0" fontId="24" fillId="29" borderId="0" applyNumberFormat="0" applyBorder="0" applyAlignment="0" applyProtection="0"/>
    <xf numFmtId="0" fontId="45" fillId="41" borderId="0" applyNumberFormat="0" applyBorder="0" applyAlignment="0" applyProtection="0"/>
    <xf numFmtId="0" fontId="24" fillId="31" borderId="0" applyNumberFormat="0" applyBorder="0" applyAlignment="0" applyProtection="0"/>
    <xf numFmtId="0" fontId="45" fillId="42" borderId="0" applyNumberFormat="0" applyBorder="0" applyAlignment="0" applyProtection="0"/>
    <xf numFmtId="0" fontId="24" fillId="43" borderId="0" applyNumberFormat="0" applyBorder="0" applyAlignment="0" applyProtection="0"/>
    <xf numFmtId="0" fontId="46" fillId="44" borderId="0" applyNumberFormat="0" applyBorder="0" applyAlignment="0" applyProtection="0"/>
    <xf numFmtId="0" fontId="25" fillId="5" borderId="0" applyNumberFormat="0" applyBorder="0" applyAlignment="0" applyProtection="0"/>
    <xf numFmtId="0" fontId="0" fillId="45" borderId="3" applyNumberFormat="0" applyFont="0" applyAlignment="0" applyProtection="0"/>
    <xf numFmtId="0" fontId="0" fillId="7" borderId="3" applyNumberFormat="0" applyFont="0" applyAlignment="0" applyProtection="0"/>
    <xf numFmtId="0" fontId="0" fillId="11" borderId="3" applyNumberFormat="0" applyFont="0" applyAlignment="0" applyProtection="0"/>
    <xf numFmtId="0" fontId="47" fillId="46" borderId="4" applyNumberFormat="0" applyAlignment="0" applyProtection="0"/>
    <xf numFmtId="0" fontId="26" fillId="47" borderId="5" applyNumberFormat="0" applyAlignment="0" applyProtection="0"/>
    <xf numFmtId="0" fontId="4" fillId="0" borderId="2">
      <alignment horizontal="center"/>
      <protection locked="0"/>
    </xf>
    <xf numFmtId="0" fontId="48" fillId="48" borderId="6" applyNumberFormat="0" applyAlignment="0" applyProtection="0"/>
    <xf numFmtId="0" fontId="27" fillId="49" borderId="7" applyNumberFormat="0" applyAlignment="0" applyProtection="0"/>
    <xf numFmtId="173" fontId="0" fillId="50" borderId="0">
      <alignment/>
      <protection/>
    </xf>
    <xf numFmtId="173" fontId="0" fillId="50" borderId="0">
      <alignment/>
      <protection/>
    </xf>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4" fillId="0" borderId="2">
      <alignment/>
      <protection locked="0"/>
    </xf>
    <xf numFmtId="0" fontId="50" fillId="51" borderId="0" applyNumberFormat="0" applyBorder="0" applyAlignment="0" applyProtection="0"/>
    <xf numFmtId="0" fontId="29" fillId="7" borderId="0" applyNumberFormat="0" applyBorder="0" applyAlignment="0" applyProtection="0"/>
    <xf numFmtId="38" fontId="4" fillId="52" borderId="0" applyNumberFormat="0" applyBorder="0" applyAlignment="0" applyProtection="0"/>
    <xf numFmtId="0" fontId="51" fillId="0" borderId="8" applyNumberFormat="0" applyFill="0" applyAlignment="0" applyProtection="0"/>
    <xf numFmtId="0" fontId="30" fillId="0" borderId="9" applyNumberFormat="0" applyFill="0" applyAlignment="0" applyProtection="0"/>
    <xf numFmtId="0" fontId="52" fillId="0" borderId="10" applyNumberFormat="0" applyFill="0" applyAlignment="0" applyProtection="0"/>
    <xf numFmtId="0" fontId="31" fillId="0" borderId="11" applyNumberFormat="0" applyFill="0" applyAlignment="0" applyProtection="0"/>
    <xf numFmtId="0" fontId="53" fillId="0" borderId="12" applyNumberFormat="0" applyFill="0" applyAlignment="0" applyProtection="0"/>
    <xf numFmtId="0" fontId="32" fillId="0" borderId="13" applyNumberFormat="0" applyFill="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54" fillId="53" borderId="4" applyNumberFormat="0" applyAlignment="0" applyProtection="0"/>
    <xf numFmtId="10" fontId="4" fillId="52" borderId="2" applyNumberFormat="0" applyBorder="0" applyAlignment="0" applyProtection="0"/>
    <xf numFmtId="0" fontId="33" fillId="13" borderId="5" applyNumberFormat="0" applyAlignment="0" applyProtection="0"/>
    <xf numFmtId="0" fontId="0" fillId="0" borderId="1" applyBorder="0">
      <alignment horizontal="center"/>
      <protection locked="0"/>
    </xf>
    <xf numFmtId="0" fontId="55" fillId="0" borderId="14" applyNumberFormat="0" applyFill="0" applyAlignment="0" applyProtection="0"/>
    <xf numFmtId="0" fontId="34" fillId="0" borderId="15" applyNumberFormat="0" applyFill="0" applyAlignment="0" applyProtection="0"/>
    <xf numFmtId="38" fontId="41" fillId="0" borderId="0" applyFont="0" applyFill="0" applyBorder="0" applyAlignment="0" applyProtection="0"/>
    <xf numFmtId="40" fontId="41" fillId="0" borderId="0" applyFont="0" applyFill="0" applyBorder="0" applyAlignment="0" applyProtection="0"/>
    <xf numFmtId="177" fontId="0" fillId="0" borderId="0">
      <alignment/>
      <protection/>
    </xf>
    <xf numFmtId="179" fontId="41" fillId="0" borderId="0" applyFont="0" applyFill="0" applyBorder="0" applyAlignment="0" applyProtection="0"/>
    <xf numFmtId="180" fontId="41" fillId="0" borderId="0" applyFont="0" applyFill="0" applyBorder="0" applyAlignment="0" applyProtection="0"/>
    <xf numFmtId="0" fontId="56" fillId="54" borderId="0" applyNumberFormat="0" applyBorder="0" applyAlignment="0" applyProtection="0"/>
    <xf numFmtId="0" fontId="35" fillId="55" borderId="0" applyNumberFormat="0" applyBorder="0" applyAlignment="0" applyProtection="0"/>
    <xf numFmtId="37" fontId="42" fillId="0" borderId="0">
      <alignment/>
      <protection/>
    </xf>
    <xf numFmtId="181"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56" borderId="16" applyNumberFormat="0" applyFont="0" applyAlignment="0" applyProtection="0"/>
    <xf numFmtId="0" fontId="0" fillId="45" borderId="17" applyNumberFormat="0" applyFont="0" applyAlignment="0" applyProtection="0"/>
    <xf numFmtId="0" fontId="0" fillId="45" borderId="17" applyNumberFormat="0" applyFont="0" applyAlignment="0" applyProtection="0"/>
    <xf numFmtId="0" fontId="57" fillId="46" borderId="18" applyNumberFormat="0" applyAlignment="0" applyProtection="0"/>
    <xf numFmtId="0" fontId="36" fillId="47" borderId="1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4" fillId="0" borderId="0" applyBorder="0" applyProtection="0">
      <alignment horizontal="left" vertical="top" wrapText="1"/>
    </xf>
    <xf numFmtId="182" fontId="22" fillId="1" borderId="2">
      <alignment/>
      <protection locked="0"/>
    </xf>
    <xf numFmtId="0" fontId="4" fillId="0" borderId="2" applyNumberFormat="0" applyFill="0" applyAlignment="0" applyProtection="0"/>
    <xf numFmtId="0" fontId="58" fillId="0" borderId="0" applyNumberFormat="0" applyFill="0" applyBorder="0" applyAlignment="0" applyProtection="0"/>
    <xf numFmtId="0" fontId="37" fillId="0" borderId="0" applyNumberFormat="0" applyFill="0" applyBorder="0" applyAlignment="0" applyProtection="0"/>
    <xf numFmtId="0" fontId="5" fillId="0" borderId="20">
      <alignment horizontal="center"/>
      <protection locked="0"/>
    </xf>
    <xf numFmtId="0" fontId="59" fillId="0" borderId="21" applyNumberFormat="0" applyFill="0" applyAlignment="0" applyProtection="0"/>
    <xf numFmtId="0" fontId="38" fillId="0" borderId="22" applyNumberFormat="0" applyFill="0" applyAlignment="0" applyProtection="0"/>
    <xf numFmtId="38" fontId="0" fillId="0" borderId="0">
      <alignment/>
      <protection/>
    </xf>
    <xf numFmtId="38" fontId="0" fillId="0" borderId="0">
      <alignment/>
      <protection/>
    </xf>
    <xf numFmtId="0" fontId="60" fillId="0" borderId="0" applyNumberFormat="0" applyFill="0" applyBorder="0" applyAlignment="0" applyProtection="0"/>
    <xf numFmtId="0" fontId="39" fillId="0" borderId="0" applyNumberFormat="0" applyFill="0" applyBorder="0" applyAlignment="0" applyProtection="0"/>
  </cellStyleXfs>
  <cellXfs count="848">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Border="1" applyAlignment="1">
      <alignment vertical="center"/>
    </xf>
    <xf numFmtId="3" fontId="8" fillId="0" borderId="0" xfId="0" applyNumberFormat="1" applyFont="1" applyAlignment="1">
      <alignment vertical="center"/>
    </xf>
    <xf numFmtId="3" fontId="2" fillId="0" borderId="0"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0" xfId="0" applyNumberFormat="1" applyFont="1" applyBorder="1" applyAlignment="1">
      <alignment vertical="center"/>
    </xf>
    <xf numFmtId="0" fontId="8" fillId="0" borderId="0" xfId="0" applyFont="1" applyAlignment="1">
      <alignment vertical="center"/>
    </xf>
    <xf numFmtId="0" fontId="2" fillId="0" borderId="0" xfId="0" applyFont="1" applyBorder="1" applyAlignment="1">
      <alignment vertical="center"/>
    </xf>
    <xf numFmtId="0" fontId="2" fillId="0" borderId="23" xfId="0" applyFont="1" applyBorder="1" applyAlignment="1">
      <alignment horizontal="right" vertical="center"/>
    </xf>
    <xf numFmtId="0" fontId="2" fillId="0" borderId="24"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0" fillId="0" borderId="0" xfId="0" applyFont="1" applyAlignment="1">
      <alignment vertical="center"/>
    </xf>
    <xf numFmtId="167" fontId="2" fillId="0" borderId="0" xfId="0" applyNumberFormat="1" applyFont="1" applyFill="1" applyBorder="1" applyAlignment="1">
      <alignment vertical="center"/>
    </xf>
    <xf numFmtId="167" fontId="2" fillId="0" borderId="23"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13" fillId="0" borderId="0" xfId="15" applyFont="1" applyAlignment="1" applyProtection="1">
      <alignment vertical="center"/>
      <protection/>
    </xf>
    <xf numFmtId="0" fontId="2" fillId="0" borderId="0" xfId="15" applyFont="1" applyAlignment="1" applyProtection="1">
      <alignment vertical="center"/>
      <protection/>
    </xf>
    <xf numFmtId="0" fontId="4" fillId="0" borderId="0" xfId="15" applyFont="1" applyAlignment="1">
      <alignment vertical="center"/>
      <protection/>
    </xf>
    <xf numFmtId="0" fontId="4" fillId="0" borderId="0" xfId="15" applyFont="1" applyAlignment="1">
      <alignment horizontal="center" vertical="center"/>
      <protection/>
    </xf>
    <xf numFmtId="3" fontId="7" fillId="57" borderId="0" xfId="15" applyNumberFormat="1" applyFont="1" applyFill="1" applyBorder="1" applyAlignment="1" applyProtection="1">
      <alignment vertical="center" wrapText="1"/>
      <protection/>
    </xf>
    <xf numFmtId="0" fontId="2" fillId="0" borderId="23" xfId="0" applyFont="1" applyBorder="1" applyAlignment="1">
      <alignment vertical="center"/>
    </xf>
    <xf numFmtId="3" fontId="2" fillId="0" borderId="0" xfId="0" applyNumberFormat="1" applyFont="1" applyAlignment="1" applyProtection="1">
      <alignment vertical="center"/>
      <protection/>
    </xf>
    <xf numFmtId="3" fontId="61" fillId="47" borderId="0" xfId="0" applyNumberFormat="1" applyFont="1" applyFill="1" applyBorder="1" applyAlignment="1" applyProtection="1">
      <alignment vertical="center"/>
      <protection/>
    </xf>
    <xf numFmtId="3" fontId="62" fillId="47" borderId="0" xfId="0" applyNumberFormat="1" applyFont="1" applyFill="1" applyBorder="1" applyAlignment="1" applyProtection="1">
      <alignment vertical="center"/>
      <protection/>
    </xf>
    <xf numFmtId="3" fontId="8" fillId="47" borderId="0" xfId="0" applyNumberFormat="1" applyFont="1" applyFill="1" applyBorder="1" applyAlignment="1" applyProtection="1">
      <alignment horizontal="center" vertical="center"/>
      <protection/>
    </xf>
    <xf numFmtId="3" fontId="5" fillId="47" borderId="0" xfId="0" applyNumberFormat="1" applyFont="1" applyFill="1" applyBorder="1" applyAlignment="1" applyProtection="1">
      <alignment horizontal="center" vertical="center"/>
      <protection/>
    </xf>
    <xf numFmtId="3" fontId="2" fillId="47" borderId="0" xfId="0" applyNumberFormat="1" applyFont="1" applyFill="1" applyBorder="1" applyAlignment="1" applyProtection="1">
      <alignment horizontal="center" vertical="center"/>
      <protection/>
    </xf>
    <xf numFmtId="0" fontId="13" fillId="0" borderId="0" xfId="0" applyFont="1" applyAlignment="1" applyProtection="1">
      <alignment vertical="center"/>
      <protection/>
    </xf>
    <xf numFmtId="167" fontId="0" fillId="0" borderId="0" xfId="0" applyNumberFormat="1" applyAlignment="1">
      <alignment vertical="center"/>
    </xf>
    <xf numFmtId="0" fontId="2" fillId="0" borderId="24" xfId="0" applyFont="1" applyBorder="1" applyAlignment="1">
      <alignment vertical="top"/>
    </xf>
    <xf numFmtId="0" fontId="2" fillId="0" borderId="0" xfId="0" applyFont="1" applyBorder="1" applyAlignment="1">
      <alignment vertical="top"/>
    </xf>
    <xf numFmtId="0" fontId="40" fillId="0" borderId="23" xfId="0" applyFont="1" applyBorder="1" applyAlignment="1">
      <alignment horizontal="left"/>
    </xf>
    <xf numFmtId="0" fontId="0" fillId="0" borderId="24" xfId="0" applyBorder="1" applyAlignment="1">
      <alignment vertical="center"/>
    </xf>
    <xf numFmtId="0" fontId="16" fillId="0" borderId="0" xfId="1992" applyNumberFormat="1" applyFont="1" applyFill="1" applyAlignment="1" applyProtection="1">
      <alignment horizontal="left" vertical="center" wrapText="1"/>
      <protection/>
    </xf>
    <xf numFmtId="0" fontId="16" fillId="0" borderId="0" xfId="1992" applyNumberFormat="1" applyFont="1" applyFill="1" applyBorder="1" applyAlignment="1" applyProtection="1">
      <alignment horizontal="left" vertical="center" wrapText="1"/>
      <protection/>
    </xf>
    <xf numFmtId="0" fontId="13" fillId="0" borderId="0" xfId="17" applyFont="1" applyAlignment="1" applyProtection="1">
      <alignment vertical="center"/>
      <protection/>
    </xf>
    <xf numFmtId="0" fontId="0" fillId="0" borderId="0" xfId="15" applyFont="1" applyAlignment="1" applyProtection="1">
      <alignment vertical="center"/>
      <protection/>
    </xf>
    <xf numFmtId="0" fontId="2" fillId="0" borderId="0" xfId="15" applyFont="1" applyAlignment="1" applyProtection="1">
      <alignment horizontal="right" vertical="center"/>
      <protection/>
    </xf>
    <xf numFmtId="0" fontId="4" fillId="0" borderId="0" xfId="15" applyFont="1" applyAlignment="1" applyProtection="1">
      <alignment vertical="center"/>
      <protection/>
    </xf>
    <xf numFmtId="0" fontId="2" fillId="0" borderId="24" xfId="15" applyFont="1" applyBorder="1" applyAlignment="1" applyProtection="1">
      <alignment vertical="center"/>
      <protection/>
    </xf>
    <xf numFmtId="0" fontId="2" fillId="0" borderId="24" xfId="15" applyFont="1" applyBorder="1" applyAlignment="1" applyProtection="1">
      <alignment horizontal="right" vertical="center"/>
      <protection/>
    </xf>
    <xf numFmtId="0" fontId="7" fillId="0" borderId="0" xfId="15" applyFont="1" applyBorder="1" applyAlignment="1" applyProtection="1">
      <alignment horizontal="left" vertical="center"/>
      <protection/>
    </xf>
    <xf numFmtId="0" fontId="0" fillId="0" borderId="0" xfId="15" applyNumberFormat="1" applyFont="1" applyAlignment="1" applyProtection="1">
      <alignment vertical="center"/>
      <protection/>
    </xf>
    <xf numFmtId="167" fontId="2" fillId="0" borderId="0" xfId="15" applyNumberFormat="1" applyFont="1" applyBorder="1" applyAlignment="1" applyProtection="1">
      <alignment vertical="center"/>
      <protection/>
    </xf>
    <xf numFmtId="0" fontId="8" fillId="0" borderId="0" xfId="15" applyNumberFormat="1" applyFont="1" applyBorder="1" applyAlignment="1" applyProtection="1" quotePrefix="1">
      <alignment horizontal="left" vertical="center"/>
      <protection/>
    </xf>
    <xf numFmtId="0" fontId="2" fillId="0" borderId="0" xfId="15" applyNumberFormat="1" applyFont="1" applyAlignment="1" applyProtection="1">
      <alignment vertical="center"/>
      <protection/>
    </xf>
    <xf numFmtId="168" fontId="14" fillId="47" borderId="0" xfId="15" applyNumberFormat="1" applyFont="1" applyFill="1" applyBorder="1" applyAlignment="1">
      <alignment vertical="center"/>
      <protection/>
    </xf>
    <xf numFmtId="0" fontId="11" fillId="0" borderId="0" xfId="15" applyFont="1" applyAlignment="1" applyProtection="1">
      <alignment horizontal="center" vertical="center"/>
      <protection/>
    </xf>
    <xf numFmtId="0" fontId="11" fillId="0" borderId="0" xfId="15" applyFont="1" applyAlignment="1" applyProtection="1">
      <alignment vertical="center"/>
      <protection/>
    </xf>
    <xf numFmtId="0" fontId="0" fillId="0" borderId="0" xfId="15" applyFont="1" applyBorder="1" applyAlignment="1" applyProtection="1">
      <alignment vertical="center"/>
      <protection/>
    </xf>
    <xf numFmtId="167" fontId="2" fillId="0" borderId="23" xfId="15" applyNumberFormat="1" applyFont="1" applyFill="1" applyBorder="1" applyAlignment="1" applyProtection="1">
      <alignment horizontal="center" vertical="center"/>
      <protection/>
    </xf>
    <xf numFmtId="167" fontId="2" fillId="0" borderId="23" xfId="15" applyNumberFormat="1" applyFont="1" applyBorder="1" applyAlignment="1" applyProtection="1">
      <alignment horizontal="center" vertical="center"/>
      <protection/>
    </xf>
    <xf numFmtId="0" fontId="2" fillId="0" borderId="23" xfId="15" applyFont="1" applyBorder="1" applyAlignment="1" applyProtection="1">
      <alignment horizontal="right" vertical="center"/>
      <protection/>
    </xf>
    <xf numFmtId="49" fontId="2" fillId="0" borderId="23" xfId="15" applyNumberFormat="1" applyFont="1" applyBorder="1" applyAlignment="1" applyProtection="1">
      <alignment vertical="center"/>
      <protection/>
    </xf>
    <xf numFmtId="49" fontId="2" fillId="0" borderId="0" xfId="15" applyNumberFormat="1" applyFont="1" applyAlignment="1" applyProtection="1">
      <alignment vertical="center"/>
      <protection/>
    </xf>
    <xf numFmtId="0" fontId="0" fillId="47" borderId="0" xfId="15" applyFont="1" applyFill="1" applyBorder="1" applyAlignment="1" applyProtection="1">
      <alignment vertical="center"/>
      <protection/>
    </xf>
    <xf numFmtId="0" fontId="0" fillId="0" borderId="24" xfId="15" applyFont="1" applyFill="1" applyBorder="1" applyAlignment="1" applyProtection="1">
      <alignment horizontal="center" vertical="center"/>
      <protection/>
    </xf>
    <xf numFmtId="0" fontId="0" fillId="0" borderId="24" xfId="15" applyFont="1" applyFill="1" applyBorder="1" applyAlignment="1" applyProtection="1">
      <alignment horizontal="right" vertical="center"/>
      <protection/>
    </xf>
    <xf numFmtId="0" fontId="2" fillId="0" borderId="24" xfId="15" applyFont="1" applyFill="1" applyBorder="1" applyAlignment="1" applyProtection="1">
      <alignment vertical="center"/>
      <protection/>
    </xf>
    <xf numFmtId="0" fontId="0" fillId="0" borderId="0" xfId="15" applyFont="1" applyAlignment="1" applyProtection="1">
      <alignment horizontal="center" vertical="center"/>
      <protection/>
    </xf>
    <xf numFmtId="0" fontId="2" fillId="0" borderId="0" xfId="15" applyFont="1" applyFill="1" applyBorder="1" applyAlignment="1" applyProtection="1">
      <alignment horizontal="right" vertical="center"/>
      <protection/>
    </xf>
    <xf numFmtId="0" fontId="2" fillId="0" borderId="0" xfId="15" applyFont="1" applyFill="1" applyBorder="1" applyAlignment="1" applyProtection="1">
      <alignment vertical="center"/>
      <protection/>
    </xf>
    <xf numFmtId="0" fontId="2" fillId="0" borderId="23" xfId="15" applyFont="1" applyFill="1" applyBorder="1" applyAlignment="1" applyProtection="1">
      <alignment horizontal="center" vertical="center"/>
      <protection/>
    </xf>
    <xf numFmtId="0" fontId="2" fillId="0" borderId="23" xfId="15" applyFont="1" applyFill="1" applyBorder="1" applyAlignment="1" applyProtection="1">
      <alignment horizontal="right" vertical="center"/>
      <protection/>
    </xf>
    <xf numFmtId="0" fontId="2" fillId="0" borderId="23" xfId="15" applyFont="1" applyFill="1" applyBorder="1" applyAlignment="1" applyProtection="1">
      <alignment vertical="center"/>
      <protection/>
    </xf>
    <xf numFmtId="0" fontId="8" fillId="0" borderId="24" xfId="15" applyFont="1" applyBorder="1" applyAlignment="1" applyProtection="1">
      <alignment vertical="center"/>
      <protection/>
    </xf>
    <xf numFmtId="0" fontId="10" fillId="0" borderId="0" xfId="15" applyFont="1" applyAlignment="1" applyProtection="1">
      <alignment vertical="center"/>
      <protection/>
    </xf>
    <xf numFmtId="167" fontId="7" fillId="0" borderId="0" xfId="15" applyNumberFormat="1" applyFont="1" applyBorder="1" applyAlignment="1" applyProtection="1">
      <alignment vertical="center"/>
      <protection/>
    </xf>
    <xf numFmtId="0" fontId="4" fillId="0" borderId="0" xfId="15" applyFont="1" applyAlignment="1" applyProtection="1">
      <alignment horizontal="center" vertical="center"/>
      <protection/>
    </xf>
    <xf numFmtId="167" fontId="2" fillId="0" borderId="0" xfId="15" applyNumberFormat="1" applyFont="1" applyAlignment="1" applyProtection="1">
      <alignment vertical="center"/>
      <protection/>
    </xf>
    <xf numFmtId="167" fontId="0" fillId="0" borderId="0" xfId="15" applyNumberFormat="1" applyFont="1" applyBorder="1" applyAlignment="1" applyProtection="1">
      <alignment vertical="center"/>
      <protection/>
    </xf>
    <xf numFmtId="0" fontId="0" fillId="0" borderId="0" xfId="15" applyNumberFormat="1" applyFont="1" applyBorder="1" applyAlignment="1" applyProtection="1">
      <alignment vertical="center"/>
      <protection/>
    </xf>
    <xf numFmtId="0" fontId="7" fillId="0" borderId="0" xfId="15" applyFont="1" applyAlignment="1" applyProtection="1">
      <alignment horizontal="right" vertical="center"/>
      <protection/>
    </xf>
    <xf numFmtId="3" fontId="2" fillId="0" borderId="0" xfId="0" applyNumberFormat="1" applyFont="1" applyFill="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0" fontId="0" fillId="0" borderId="0" xfId="0" applyFill="1" applyAlignment="1">
      <alignment vertical="center"/>
    </xf>
    <xf numFmtId="0" fontId="2" fillId="0" borderId="0" xfId="15" applyFont="1" applyBorder="1" applyAlignment="1" applyProtection="1">
      <alignment vertical="center"/>
      <protection/>
    </xf>
    <xf numFmtId="167" fontId="2" fillId="0" borderId="0" xfId="15" applyNumberFormat="1" applyFont="1" applyFill="1" applyBorder="1" applyAlignment="1" applyProtection="1">
      <alignment horizontal="center" vertical="center"/>
      <protection/>
    </xf>
    <xf numFmtId="0" fontId="7" fillId="0" borderId="0" xfId="15" applyNumberFormat="1" applyFont="1" applyAlignment="1" applyProtection="1">
      <alignment vertical="center" wrapText="1"/>
      <protection/>
    </xf>
    <xf numFmtId="167" fontId="7" fillId="0" borderId="0" xfId="15" applyNumberFormat="1" applyFont="1" applyFill="1" applyBorder="1" applyAlignment="1" applyProtection="1">
      <alignment vertical="center"/>
      <protection/>
    </xf>
    <xf numFmtId="167" fontId="2" fillId="0" borderId="0" xfId="15" applyNumberFormat="1" applyFont="1" applyBorder="1" applyAlignment="1" applyProtection="1">
      <alignment horizontal="center" vertical="center"/>
      <protection/>
    </xf>
    <xf numFmtId="0" fontId="2" fillId="0" borderId="0" xfId="15" applyFont="1" applyBorder="1" applyAlignment="1" applyProtection="1">
      <alignment horizontal="right" vertical="center"/>
      <protection/>
    </xf>
    <xf numFmtId="49" fontId="2" fillId="0" borderId="0" xfId="15" applyNumberFormat="1" applyFont="1" applyBorder="1" applyAlignment="1" applyProtection="1">
      <alignment vertical="center"/>
      <protection/>
    </xf>
    <xf numFmtId="0" fontId="0" fillId="0" borderId="0" xfId="15" applyFont="1" applyAlignment="1" applyProtection="1">
      <alignment vertical="center" wrapText="1"/>
      <protection/>
    </xf>
    <xf numFmtId="168" fontId="7" fillId="0" borderId="0" xfId="15" applyNumberFormat="1" applyFont="1" applyBorder="1" applyAlignment="1" applyProtection="1">
      <alignment vertical="center"/>
      <protection/>
    </xf>
    <xf numFmtId="0" fontId="2" fillId="0" borderId="0" xfId="15" applyFont="1" applyAlignment="1" applyProtection="1">
      <alignment horizontal="center" vertical="center"/>
      <protection/>
    </xf>
    <xf numFmtId="0" fontId="2" fillId="0" borderId="0" xfId="15" applyFont="1" applyFill="1" applyAlignment="1" applyProtection="1">
      <alignment vertical="center"/>
      <protection/>
    </xf>
    <xf numFmtId="49" fontId="2" fillId="0" borderId="24" xfId="15" applyNumberFormat="1" applyFont="1" applyBorder="1" applyAlignment="1" applyProtection="1">
      <alignment vertical="center"/>
      <protection/>
    </xf>
    <xf numFmtId="167" fontId="8" fillId="0" borderId="0" xfId="15" applyNumberFormat="1" applyFont="1" applyFill="1" applyBorder="1" applyAlignment="1" applyProtection="1">
      <alignment horizontal="center" vertical="center"/>
      <protection/>
    </xf>
    <xf numFmtId="167" fontId="2" fillId="58" borderId="0" xfId="15" applyNumberFormat="1" applyFont="1" applyFill="1" applyBorder="1" applyAlignment="1" applyProtection="1">
      <alignment horizontal="center" vertical="center"/>
      <protection/>
    </xf>
    <xf numFmtId="0" fontId="2" fillId="0" borderId="0" xfId="15" applyFont="1" applyFill="1" applyAlignment="1" applyProtection="1">
      <alignment horizontal="center" vertical="center"/>
      <protection/>
    </xf>
    <xf numFmtId="167" fontId="7" fillId="0" borderId="24" xfId="15" applyNumberFormat="1" applyFont="1" applyBorder="1" applyAlignment="1" applyProtection="1">
      <alignment vertical="center"/>
      <protection/>
    </xf>
    <xf numFmtId="0" fontId="7" fillId="0" borderId="24" xfId="15" applyFont="1" applyBorder="1" applyAlignment="1" applyProtection="1">
      <alignment horizontal="right" vertical="center"/>
      <protection/>
    </xf>
    <xf numFmtId="0" fontId="0" fillId="0" borderId="24" xfId="15" applyNumberFormat="1" applyFont="1" applyBorder="1" applyAlignment="1" applyProtection="1">
      <alignment vertical="center"/>
      <protection/>
    </xf>
    <xf numFmtId="0" fontId="0" fillId="0" borderId="0" xfId="1668" applyBorder="1" applyAlignment="1">
      <alignment vertical="center"/>
      <protection/>
    </xf>
    <xf numFmtId="167" fontId="8" fillId="0" borderId="0" xfId="1668" applyNumberFormat="1" applyFont="1" applyFill="1" applyBorder="1" applyAlignment="1">
      <alignment vertical="center"/>
      <protection/>
    </xf>
    <xf numFmtId="167" fontId="2" fillId="0" borderId="0" xfId="1668" applyNumberFormat="1" applyFont="1" applyFill="1" applyBorder="1" applyAlignment="1">
      <alignment vertical="center"/>
      <protection/>
    </xf>
    <xf numFmtId="0" fontId="7" fillId="0" borderId="0" xfId="15" applyNumberFormat="1" applyFont="1" applyBorder="1" applyAlignment="1" applyProtection="1">
      <alignment horizontal="left" vertical="center" indent="1"/>
      <protection/>
    </xf>
    <xf numFmtId="168" fontId="7" fillId="0" borderId="0" xfId="15" applyNumberFormat="1" applyFont="1" applyFill="1" applyBorder="1" applyAlignment="1" applyProtection="1">
      <alignment vertical="center"/>
      <protection/>
    </xf>
    <xf numFmtId="1" fontId="20" fillId="47" borderId="0" xfId="15" applyNumberFormat="1" applyFont="1" applyFill="1" applyBorder="1" applyAlignment="1" applyProtection="1">
      <alignment vertical="center"/>
      <protection/>
    </xf>
    <xf numFmtId="1" fontId="7" fillId="0" borderId="0" xfId="15" applyNumberFormat="1" applyFont="1" applyFill="1" applyBorder="1" applyAlignment="1" applyProtection="1">
      <alignment vertical="center"/>
      <protection/>
    </xf>
    <xf numFmtId="1" fontId="7" fillId="58" borderId="24" xfId="15" applyNumberFormat="1" applyFont="1" applyFill="1" applyBorder="1" applyAlignment="1" applyProtection="1">
      <alignment vertical="center"/>
      <protection/>
    </xf>
    <xf numFmtId="1" fontId="9" fillId="58" borderId="24" xfId="15" applyNumberFormat="1" applyFont="1" applyFill="1" applyBorder="1" applyAlignment="1" applyProtection="1">
      <alignment vertical="center"/>
      <protection/>
    </xf>
    <xf numFmtId="1" fontId="7" fillId="0" borderId="24" xfId="15" applyNumberFormat="1" applyFont="1" applyBorder="1" applyAlignment="1" applyProtection="1">
      <alignment vertical="center"/>
      <protection/>
    </xf>
    <xf numFmtId="1" fontId="20" fillId="47" borderId="0" xfId="15" applyNumberFormat="1" applyFont="1" applyFill="1" applyAlignment="1" applyProtection="1">
      <alignment vertical="center"/>
      <protection/>
    </xf>
    <xf numFmtId="167" fontId="14" fillId="47" borderId="0" xfId="15" applyNumberFormat="1" applyFont="1" applyFill="1" applyBorder="1" applyAlignment="1" applyProtection="1">
      <alignment horizontal="center" vertical="center"/>
      <protection/>
    </xf>
    <xf numFmtId="0" fontId="15" fillId="47" borderId="0" xfId="15" applyFont="1" applyFill="1" applyBorder="1" applyAlignment="1" applyProtection="1">
      <alignment horizontal="center" vertical="center"/>
      <protection/>
    </xf>
    <xf numFmtId="0" fontId="14" fillId="47" borderId="0" xfId="15" applyFont="1" applyFill="1" applyBorder="1" applyAlignment="1" applyProtection="1">
      <alignment horizontal="center" vertical="center"/>
      <protection/>
    </xf>
    <xf numFmtId="0" fontId="2" fillId="58" borderId="0" xfId="15" applyFont="1" applyFill="1" applyBorder="1" applyAlignment="1" applyProtection="1">
      <alignment horizontal="center" vertical="center"/>
      <protection/>
    </xf>
    <xf numFmtId="0" fontId="8" fillId="0" borderId="0" xfId="15" applyFont="1" applyFill="1" applyBorder="1" applyAlignment="1" applyProtection="1">
      <alignment horizontal="center" vertical="center"/>
      <protection/>
    </xf>
    <xf numFmtId="0" fontId="14" fillId="47" borderId="0" xfId="15" applyFont="1" applyFill="1" applyAlignment="1" applyProtection="1">
      <alignment vertical="center"/>
      <protection/>
    </xf>
    <xf numFmtId="0" fontId="8" fillId="0" borderId="24" xfId="15" applyFont="1" applyFill="1" applyBorder="1" applyAlignment="1" applyProtection="1">
      <alignment vertical="center"/>
      <protection/>
    </xf>
    <xf numFmtId="0" fontId="15" fillId="47" borderId="0" xfId="15" applyFont="1" applyFill="1" applyAlignment="1" applyProtection="1">
      <alignment vertical="center"/>
      <protection/>
    </xf>
    <xf numFmtId="167" fontId="7" fillId="58" borderId="0" xfId="15" applyNumberFormat="1" applyFont="1" applyFill="1" applyBorder="1" applyAlignment="1" applyProtection="1">
      <alignment vertical="center"/>
      <protection/>
    </xf>
    <xf numFmtId="0" fontId="2" fillId="0" borderId="0" xfId="15" applyFont="1" applyFill="1" applyAlignment="1" applyProtection="1">
      <alignment horizontal="right" vertical="center"/>
      <protection/>
    </xf>
    <xf numFmtId="167" fontId="0" fillId="0" borderId="0" xfId="15" applyNumberFormat="1" applyFont="1" applyBorder="1" applyAlignment="1" applyProtection="1">
      <alignment horizontal="center" vertical="center" wrapText="1"/>
      <protection/>
    </xf>
    <xf numFmtId="167" fontId="7" fillId="0" borderId="0" xfId="15" applyNumberFormat="1" applyFont="1" applyAlignment="1" applyProtection="1">
      <alignment vertical="center"/>
      <protection/>
    </xf>
    <xf numFmtId="1" fontId="0" fillId="0" borderId="0" xfId="15" applyNumberFormat="1" applyFont="1" applyFill="1" applyBorder="1" applyAlignment="1" applyProtection="1">
      <alignment vertical="center"/>
      <protection/>
    </xf>
    <xf numFmtId="1" fontId="0" fillId="0" borderId="0" xfId="15" applyNumberFormat="1" applyFont="1" applyFill="1" applyBorder="1" applyAlignment="1" applyProtection="1">
      <alignment vertical="center" wrapText="1"/>
      <protection/>
    </xf>
    <xf numFmtId="1" fontId="0" fillId="0" borderId="0" xfId="15" applyNumberFormat="1" applyFont="1" applyBorder="1" applyAlignment="1" applyProtection="1">
      <alignment vertical="center" wrapText="1"/>
      <protection/>
    </xf>
    <xf numFmtId="1" fontId="0" fillId="0" borderId="24" xfId="15" applyNumberFormat="1" applyFont="1" applyFill="1" applyBorder="1" applyAlignment="1" applyProtection="1">
      <alignment vertical="center" wrapText="1"/>
      <protection/>
    </xf>
    <xf numFmtId="1" fontId="0" fillId="0" borderId="24" xfId="15" applyNumberFormat="1" applyFont="1" applyBorder="1" applyAlignment="1" applyProtection="1">
      <alignment vertical="center" wrapText="1"/>
      <protection/>
    </xf>
    <xf numFmtId="0" fontId="0" fillId="0" borderId="24" xfId="15" applyFont="1" applyBorder="1" applyAlignment="1" applyProtection="1">
      <alignment vertical="center" wrapText="1"/>
      <protection/>
    </xf>
    <xf numFmtId="0" fontId="7" fillId="0" borderId="24" xfId="15" applyNumberFormat="1" applyFont="1" applyBorder="1" applyAlignment="1" applyProtection="1">
      <alignment vertical="center" wrapText="1"/>
      <protection/>
    </xf>
    <xf numFmtId="0" fontId="0" fillId="0" borderId="0" xfId="15" applyFont="1" applyBorder="1" applyAlignment="1" applyProtection="1">
      <alignment vertical="center" wrapText="1"/>
      <protection/>
    </xf>
    <xf numFmtId="1" fontId="7" fillId="0" borderId="0" xfId="15" applyNumberFormat="1" applyFont="1" applyBorder="1" applyAlignment="1" applyProtection="1">
      <alignment vertical="center" wrapText="1"/>
      <protection/>
    </xf>
    <xf numFmtId="168" fontId="7" fillId="0" borderId="27" xfId="15" applyNumberFormat="1" applyFont="1" applyBorder="1" applyAlignment="1" applyProtection="1">
      <alignment vertical="center"/>
      <protection/>
    </xf>
    <xf numFmtId="168" fontId="7" fillId="0" borderId="28" xfId="15" applyNumberFormat="1" applyFont="1" applyBorder="1" applyAlignment="1" applyProtection="1">
      <alignment vertical="center"/>
      <protection/>
    </xf>
    <xf numFmtId="168" fontId="7" fillId="0" borderId="29" xfId="15" applyNumberFormat="1" applyFont="1" applyFill="1" applyBorder="1" applyAlignment="1" applyProtection="1">
      <alignment vertical="center"/>
      <protection/>
    </xf>
    <xf numFmtId="0" fontId="8" fillId="0" borderId="0" xfId="15" applyFont="1" applyBorder="1" applyAlignment="1" applyProtection="1">
      <alignment horizontal="left" vertical="center"/>
      <protection/>
    </xf>
    <xf numFmtId="167" fontId="20" fillId="47" borderId="0" xfId="15" applyNumberFormat="1" applyFont="1" applyFill="1" applyBorder="1" applyAlignment="1" applyProtection="1">
      <alignment vertical="center"/>
      <protection/>
    </xf>
    <xf numFmtId="0" fontId="0" fillId="0" borderId="0" xfId="15" applyFont="1" applyFill="1" applyBorder="1" applyAlignment="1" applyProtection="1">
      <alignment horizontal="center" vertical="center"/>
      <protection/>
    </xf>
    <xf numFmtId="0" fontId="10" fillId="0" borderId="0" xfId="15" applyFont="1" applyFill="1" applyAlignment="1" applyProtection="1">
      <alignment vertical="center"/>
      <protection/>
    </xf>
    <xf numFmtId="0" fontId="10" fillId="0" borderId="0" xfId="15" applyFont="1" applyFill="1" applyBorder="1" applyAlignment="1" applyProtection="1">
      <alignment vertical="center"/>
      <protection/>
    </xf>
    <xf numFmtId="0" fontId="10" fillId="0" borderId="0" xfId="15" applyFont="1" applyBorder="1" applyAlignment="1" applyProtection="1">
      <alignment vertical="center"/>
      <protection/>
    </xf>
    <xf numFmtId="0" fontId="2" fillId="0" borderId="0" xfId="15" applyFont="1" applyBorder="1" applyAlignment="1" applyProtection="1">
      <alignment horizontal="center" vertical="center"/>
      <protection/>
    </xf>
    <xf numFmtId="0" fontId="61" fillId="0" borderId="0" xfId="15" applyFont="1" applyAlignment="1" applyProtection="1">
      <alignment vertical="center"/>
      <protection/>
    </xf>
    <xf numFmtId="167" fontId="61" fillId="58" borderId="0" xfId="15" applyNumberFormat="1" applyFont="1" applyFill="1" applyBorder="1" applyAlignment="1" applyProtection="1">
      <alignment horizontal="center" vertical="center"/>
      <protection/>
    </xf>
    <xf numFmtId="0" fontId="63" fillId="58" borderId="0" xfId="15" applyFont="1" applyFill="1" applyBorder="1" applyAlignment="1" applyProtection="1">
      <alignment horizontal="center" vertical="center"/>
      <protection/>
    </xf>
    <xf numFmtId="0" fontId="0" fillId="58" borderId="0" xfId="15" applyFont="1" applyFill="1" applyBorder="1" applyAlignment="1" applyProtection="1">
      <alignment horizontal="center" vertical="center"/>
      <protection/>
    </xf>
    <xf numFmtId="0" fontId="61" fillId="58" borderId="0" xfId="15" applyFont="1" applyFill="1" applyBorder="1" applyAlignment="1" applyProtection="1">
      <alignment horizontal="center" vertical="center"/>
      <protection/>
    </xf>
    <xf numFmtId="0" fontId="61" fillId="0" borderId="0" xfId="15" applyFont="1" applyFill="1" applyBorder="1" applyAlignment="1" applyProtection="1">
      <alignment horizontal="center" vertical="center"/>
      <protection/>
    </xf>
    <xf numFmtId="0" fontId="2" fillId="59" borderId="0" xfId="15" applyFont="1" applyFill="1" applyBorder="1" applyAlignment="1" applyProtection="1">
      <alignment horizontal="center" vertical="center"/>
      <protection/>
    </xf>
    <xf numFmtId="0" fontId="8" fillId="59" borderId="0" xfId="15" applyFont="1" applyFill="1" applyBorder="1" applyAlignment="1" applyProtection="1">
      <alignment horizontal="center" vertical="center"/>
      <protection/>
    </xf>
    <xf numFmtId="0" fontId="63" fillId="0" borderId="0" xfId="15" applyFont="1" applyAlignment="1" applyProtection="1">
      <alignment vertical="center"/>
      <protection/>
    </xf>
    <xf numFmtId="0" fontId="61" fillId="0" borderId="0" xfId="15" applyFont="1" applyBorder="1" applyAlignment="1" applyProtection="1">
      <alignment vertical="center"/>
      <protection/>
    </xf>
    <xf numFmtId="167" fontId="64" fillId="58" borderId="0" xfId="15" applyNumberFormat="1" applyFont="1" applyFill="1" applyBorder="1" applyAlignment="1" applyProtection="1">
      <alignment vertical="center"/>
      <protection/>
    </xf>
    <xf numFmtId="167" fontId="64" fillId="0" borderId="0" xfId="15" applyNumberFormat="1" applyFont="1" applyFill="1" applyBorder="1" applyAlignment="1" applyProtection="1">
      <alignment vertical="center"/>
      <protection/>
    </xf>
    <xf numFmtId="167" fontId="61" fillId="0" borderId="0" xfId="15" applyNumberFormat="1" applyFont="1" applyBorder="1" applyAlignment="1" applyProtection="1">
      <alignment vertical="center"/>
      <protection/>
    </xf>
    <xf numFmtId="167" fontId="61" fillId="0" borderId="0" xfId="15" applyNumberFormat="1" applyFont="1" applyAlignment="1" applyProtection="1">
      <alignment vertical="center"/>
      <protection/>
    </xf>
    <xf numFmtId="167" fontId="63" fillId="0" borderId="0" xfId="15" applyNumberFormat="1" applyFont="1" applyBorder="1" applyAlignment="1" applyProtection="1">
      <alignment vertical="center"/>
      <protection/>
    </xf>
    <xf numFmtId="0" fontId="7" fillId="0" borderId="0" xfId="15" applyFont="1" applyFill="1" applyAlignment="1" applyProtection="1">
      <alignment vertical="center"/>
      <protection/>
    </xf>
    <xf numFmtId="0" fontId="7" fillId="0" borderId="0" xfId="15" applyFont="1" applyAlignment="1" applyProtection="1">
      <alignment vertical="center"/>
      <protection/>
    </xf>
    <xf numFmtId="167" fontId="63" fillId="0" borderId="0" xfId="15" applyNumberFormat="1" applyFont="1" applyBorder="1" applyAlignment="1" applyProtection="1">
      <alignment horizontal="center" vertical="center" wrapText="1"/>
      <protection/>
    </xf>
    <xf numFmtId="0" fontId="63" fillId="0" borderId="0" xfId="15" applyFont="1" applyAlignment="1" applyProtection="1">
      <alignment vertical="center" wrapText="1"/>
      <protection/>
    </xf>
    <xf numFmtId="167" fontId="64" fillId="0" borderId="0" xfId="15" applyNumberFormat="1" applyFont="1" applyAlignment="1" applyProtection="1">
      <alignment vertical="center"/>
      <protection/>
    </xf>
    <xf numFmtId="0" fontId="5" fillId="0" borderId="0" xfId="15" applyFont="1" applyFill="1" applyBorder="1" applyAlignment="1" applyProtection="1">
      <alignment horizontal="center" vertical="center"/>
      <protection/>
    </xf>
    <xf numFmtId="0" fontId="8" fillId="0" borderId="0" xfId="15" applyFont="1" applyFill="1" applyAlignment="1" applyProtection="1">
      <alignment vertical="center"/>
      <protection/>
    </xf>
    <xf numFmtId="0" fontId="2" fillId="59" borderId="23" xfId="15" applyFont="1" applyFill="1" applyBorder="1" applyAlignment="1" applyProtection="1">
      <alignment horizontal="center" vertical="center"/>
      <protection/>
    </xf>
    <xf numFmtId="0" fontId="2" fillId="0" borderId="0" xfId="1668" applyFont="1" applyAlignment="1">
      <alignment vertical="center"/>
      <protection/>
    </xf>
    <xf numFmtId="1" fontId="7" fillId="59" borderId="0" xfId="15" applyNumberFormat="1" applyFont="1" applyFill="1" applyBorder="1" applyAlignment="1" applyProtection="1">
      <alignment vertical="center"/>
      <protection/>
    </xf>
    <xf numFmtId="1" fontId="7" fillId="59" borderId="30" xfId="15" applyNumberFormat="1" applyFont="1" applyFill="1" applyBorder="1" applyAlignment="1" applyProtection="1">
      <alignment vertical="center"/>
      <protection/>
    </xf>
    <xf numFmtId="1" fontId="7" fillId="59" borderId="31" xfId="15" applyNumberFormat="1" applyFont="1" applyFill="1" applyBorder="1" applyAlignment="1" applyProtection="1">
      <alignment vertical="center"/>
      <protection/>
    </xf>
    <xf numFmtId="1" fontId="7" fillId="59" borderId="32" xfId="15" applyNumberFormat="1" applyFont="1" applyFill="1" applyBorder="1" applyAlignment="1" applyProtection="1">
      <alignment vertical="center"/>
      <protection/>
    </xf>
    <xf numFmtId="1" fontId="9" fillId="59" borderId="0" xfId="15" applyNumberFormat="1" applyFont="1" applyFill="1" applyBorder="1" applyAlignment="1" applyProtection="1">
      <alignment vertical="center"/>
      <protection/>
    </xf>
    <xf numFmtId="167" fontId="2" fillId="59" borderId="0" xfId="15" applyNumberFormat="1" applyFont="1" applyFill="1" applyBorder="1" applyAlignment="1" applyProtection="1">
      <alignment horizontal="center" vertical="center"/>
      <protection/>
    </xf>
    <xf numFmtId="167" fontId="8" fillId="59" borderId="0" xfId="15" applyNumberFormat="1" applyFont="1" applyFill="1" applyBorder="1" applyAlignment="1" applyProtection="1">
      <alignment horizontal="center" vertical="center"/>
      <protection/>
    </xf>
    <xf numFmtId="0" fontId="0" fillId="59" borderId="24" xfId="15" applyFont="1" applyFill="1" applyBorder="1" applyAlignment="1" applyProtection="1">
      <alignment horizontal="center" vertical="center"/>
      <protection/>
    </xf>
    <xf numFmtId="0" fontId="5" fillId="59" borderId="24" xfId="15" applyFont="1" applyFill="1" applyBorder="1" applyAlignment="1" applyProtection="1">
      <alignment horizontal="center" vertical="center"/>
      <protection/>
    </xf>
    <xf numFmtId="1" fontId="0" fillId="59" borderId="24" xfId="15" applyNumberFormat="1" applyFont="1" applyFill="1" applyBorder="1" applyAlignment="1" applyProtection="1">
      <alignment vertical="center" wrapText="1"/>
      <protection/>
    </xf>
    <xf numFmtId="1" fontId="0" fillId="59" borderId="0" xfId="15" applyNumberFormat="1" applyFont="1" applyFill="1" applyBorder="1" applyAlignment="1" applyProtection="1">
      <alignment vertical="center"/>
      <protection/>
    </xf>
    <xf numFmtId="1" fontId="5" fillId="59" borderId="0" xfId="15" applyNumberFormat="1" applyFont="1" applyFill="1" applyBorder="1" applyAlignment="1" applyProtection="1">
      <alignment vertical="center" wrapText="1"/>
      <protection/>
    </xf>
    <xf numFmtId="1" fontId="0" fillId="59" borderId="0" xfId="15" applyNumberFormat="1" applyFont="1" applyFill="1" applyBorder="1" applyAlignment="1" applyProtection="1">
      <alignment vertical="center" wrapText="1"/>
      <protection/>
    </xf>
    <xf numFmtId="1" fontId="7" fillId="59" borderId="25" xfId="15" applyNumberFormat="1" applyFont="1" applyFill="1" applyBorder="1" applyAlignment="1" applyProtection="1">
      <alignment vertical="center"/>
      <protection/>
    </xf>
    <xf numFmtId="0" fontId="8" fillId="59" borderId="23" xfId="15" applyFont="1" applyFill="1" applyBorder="1" applyAlignment="1" applyProtection="1">
      <alignment horizontal="center" vertical="center"/>
      <protection/>
    </xf>
    <xf numFmtId="0" fontId="2" fillId="59" borderId="0" xfId="15" applyFont="1" applyFill="1" applyBorder="1" applyAlignment="1" applyProtection="1">
      <alignment horizontal="right" vertical="center"/>
      <protection/>
    </xf>
    <xf numFmtId="0" fontId="2" fillId="59" borderId="23" xfId="15" applyFont="1" applyFill="1" applyBorder="1" applyAlignment="1" applyProtection="1">
      <alignment horizontal="right" vertical="center"/>
      <protection/>
    </xf>
    <xf numFmtId="167" fontId="8" fillId="59" borderId="23" xfId="15" applyNumberFormat="1" applyFont="1" applyFill="1" applyBorder="1" applyAlignment="1" applyProtection="1">
      <alignment horizontal="center" vertical="center"/>
      <protection/>
    </xf>
    <xf numFmtId="0" fontId="2" fillId="0" borderId="0" xfId="15" applyFont="1" applyFill="1" applyBorder="1" applyAlignment="1" applyProtection="1">
      <alignment horizontal="center" vertical="center"/>
      <protection/>
    </xf>
    <xf numFmtId="169" fontId="9" fillId="59" borderId="25" xfId="108" applyNumberFormat="1" applyFont="1" applyFill="1" applyBorder="1" applyAlignment="1" applyProtection="1">
      <alignment vertical="center"/>
      <protection/>
    </xf>
    <xf numFmtId="169" fontId="9" fillId="0" borderId="0" xfId="108" applyNumberFormat="1" applyFont="1" applyFill="1" applyBorder="1" applyAlignment="1" applyProtection="1">
      <alignment vertical="center"/>
      <protection/>
    </xf>
    <xf numFmtId="169" fontId="7" fillId="0" borderId="0" xfId="108" applyNumberFormat="1" applyFont="1" applyFill="1" applyBorder="1" applyAlignment="1" applyProtection="1">
      <alignment vertical="center"/>
      <protection/>
    </xf>
    <xf numFmtId="169" fontId="9" fillId="0" borderId="0" xfId="108" applyNumberFormat="1" applyFont="1" applyFill="1" applyAlignment="1" applyProtection="1">
      <alignment vertical="center"/>
      <protection/>
    </xf>
    <xf numFmtId="169" fontId="7" fillId="0" borderId="0" xfId="108" applyNumberFormat="1" applyFont="1" applyFill="1" applyAlignment="1" applyProtection="1">
      <alignment vertical="center"/>
      <protection/>
    </xf>
    <xf numFmtId="169" fontId="9" fillId="59" borderId="26" xfId="108" applyNumberFormat="1" applyFont="1" applyFill="1" applyBorder="1" applyAlignment="1" applyProtection="1">
      <alignment vertical="center"/>
      <protection/>
    </xf>
    <xf numFmtId="169" fontId="7" fillId="59" borderId="27" xfId="108" applyNumberFormat="1" applyFont="1" applyFill="1" applyBorder="1" applyAlignment="1" applyProtection="1">
      <alignment vertical="center"/>
      <protection/>
    </xf>
    <xf numFmtId="169" fontId="7" fillId="0" borderId="0" xfId="108" applyNumberFormat="1" applyFont="1" applyBorder="1" applyAlignment="1" applyProtection="1">
      <alignment vertical="center"/>
      <protection/>
    </xf>
    <xf numFmtId="169" fontId="7" fillId="0" borderId="30" xfId="108" applyNumberFormat="1" applyFont="1" applyBorder="1" applyAlignment="1" applyProtection="1">
      <alignment vertical="center"/>
      <protection/>
    </xf>
    <xf numFmtId="169" fontId="7" fillId="0" borderId="26" xfId="108" applyNumberFormat="1" applyFont="1" applyBorder="1" applyAlignment="1" applyProtection="1">
      <alignment vertical="center"/>
      <protection/>
    </xf>
    <xf numFmtId="169" fontId="9" fillId="59" borderId="0" xfId="108" applyNumberFormat="1" applyFont="1" applyFill="1" applyBorder="1" applyAlignment="1" applyProtection="1">
      <alignment vertical="center"/>
      <protection/>
    </xf>
    <xf numFmtId="169" fontId="7" fillId="59" borderId="28" xfId="108" applyNumberFormat="1" applyFont="1" applyFill="1" applyBorder="1" applyAlignment="1" applyProtection="1">
      <alignment vertical="center"/>
      <protection/>
    </xf>
    <xf numFmtId="169" fontId="7" fillId="0" borderId="31" xfId="108" applyNumberFormat="1" applyFont="1" applyBorder="1" applyAlignment="1" applyProtection="1">
      <alignment vertical="center"/>
      <protection/>
    </xf>
    <xf numFmtId="169" fontId="9" fillId="59" borderId="20" xfId="108" applyNumberFormat="1" applyFont="1" applyFill="1" applyBorder="1" applyAlignment="1" applyProtection="1">
      <alignment vertical="center"/>
      <protection/>
    </xf>
    <xf numFmtId="169" fontId="9" fillId="59" borderId="33" xfId="108" applyNumberFormat="1" applyFont="1" applyFill="1" applyBorder="1" applyAlignment="1" applyProtection="1">
      <alignment vertical="center"/>
      <protection/>
    </xf>
    <xf numFmtId="169" fontId="7" fillId="0" borderId="20" xfId="108" applyNumberFormat="1" applyFont="1" applyBorder="1" applyAlignment="1" applyProtection="1">
      <alignment vertical="center"/>
      <protection/>
    </xf>
    <xf numFmtId="169" fontId="7" fillId="0" borderId="33" xfId="108" applyNumberFormat="1" applyFont="1" applyBorder="1" applyAlignment="1" applyProtection="1">
      <alignment vertical="center"/>
      <protection/>
    </xf>
    <xf numFmtId="169" fontId="9" fillId="59" borderId="34" xfId="108" applyNumberFormat="1" applyFont="1" applyFill="1" applyBorder="1" applyAlignment="1" applyProtection="1">
      <alignment vertical="center"/>
      <protection/>
    </xf>
    <xf numFmtId="169" fontId="7" fillId="59" borderId="29" xfId="108" applyNumberFormat="1" applyFont="1" applyFill="1" applyBorder="1" applyAlignment="1" applyProtection="1">
      <alignment vertical="center"/>
      <protection/>
    </xf>
    <xf numFmtId="169" fontId="7" fillId="0" borderId="32" xfId="108" applyNumberFormat="1" applyFont="1" applyBorder="1" applyAlignment="1" applyProtection="1">
      <alignment vertical="center"/>
      <protection/>
    </xf>
    <xf numFmtId="169" fontId="7" fillId="0" borderId="34" xfId="108" applyNumberFormat="1" applyFont="1" applyBorder="1" applyAlignment="1" applyProtection="1">
      <alignment vertical="center"/>
      <protection/>
    </xf>
    <xf numFmtId="169" fontId="7" fillId="59" borderId="0" xfId="108" applyNumberFormat="1" applyFont="1" applyFill="1" applyBorder="1" applyAlignment="1" applyProtection="1">
      <alignment vertical="center"/>
      <protection/>
    </xf>
    <xf numFmtId="169" fontId="0" fillId="0" borderId="0" xfId="108" applyNumberFormat="1" applyFont="1" applyAlignment="1" applyProtection="1">
      <alignment vertical="center"/>
      <protection/>
    </xf>
    <xf numFmtId="169" fontId="4" fillId="0" borderId="0" xfId="108" applyNumberFormat="1" applyFont="1" applyAlignment="1" applyProtection="1">
      <alignment horizontal="center" vertical="center"/>
      <protection/>
    </xf>
    <xf numFmtId="169" fontId="4" fillId="0" borderId="0" xfId="108" applyNumberFormat="1" applyFont="1" applyAlignment="1" applyProtection="1">
      <alignment vertical="center"/>
      <protection/>
    </xf>
    <xf numFmtId="169" fontId="2" fillId="0" borderId="0" xfId="108" applyNumberFormat="1" applyFont="1" applyAlignment="1" applyProtection="1">
      <alignment vertical="center"/>
      <protection/>
    </xf>
    <xf numFmtId="169" fontId="2" fillId="0" borderId="0" xfId="108" applyNumberFormat="1" applyFont="1" applyBorder="1" applyAlignment="1" applyProtection="1">
      <alignment vertical="center"/>
      <protection/>
    </xf>
    <xf numFmtId="169" fontId="2" fillId="0" borderId="0" xfId="108" applyNumberFormat="1" applyFont="1" applyAlignment="1" applyProtection="1">
      <alignment horizontal="right" vertical="center"/>
      <protection/>
    </xf>
    <xf numFmtId="169" fontId="16" fillId="0" borderId="0" xfId="108" applyNumberFormat="1" applyFont="1" applyFill="1" applyAlignment="1" applyProtection="1">
      <alignment horizontal="left" vertical="center" wrapText="1"/>
      <protection/>
    </xf>
    <xf numFmtId="169" fontId="7" fillId="0" borderId="27" xfId="108" applyNumberFormat="1" applyFont="1" applyBorder="1" applyAlignment="1" applyProtection="1">
      <alignment vertical="center"/>
      <protection/>
    </xf>
    <xf numFmtId="169" fontId="9" fillId="0" borderId="0" xfId="108" applyNumberFormat="1" applyFont="1" applyAlignment="1" applyProtection="1">
      <alignment vertical="center"/>
      <protection/>
    </xf>
    <xf numFmtId="169" fontId="7" fillId="0" borderId="0" xfId="108" applyNumberFormat="1" applyFont="1" applyBorder="1" applyAlignment="1" applyProtection="1">
      <alignment vertical="center" wrapText="1"/>
      <protection/>
    </xf>
    <xf numFmtId="169" fontId="4" fillId="0" borderId="0" xfId="108" applyNumberFormat="1" applyFont="1" applyBorder="1" applyAlignment="1" applyProtection="1">
      <alignment vertical="center"/>
      <protection/>
    </xf>
    <xf numFmtId="169" fontId="7" fillId="0" borderId="23" xfId="108" applyNumberFormat="1" applyFont="1" applyBorder="1" applyAlignment="1" applyProtection="1">
      <alignment vertical="center"/>
      <protection/>
    </xf>
    <xf numFmtId="169" fontId="0" fillId="0" borderId="0" xfId="108" applyNumberFormat="1" applyFont="1" applyAlignment="1" applyProtection="1">
      <alignment vertical="center"/>
      <protection/>
    </xf>
    <xf numFmtId="169" fontId="2" fillId="0" borderId="0" xfId="108" applyNumberFormat="1" applyFont="1" applyBorder="1" applyAlignment="1" applyProtection="1">
      <alignment horizontal="right" vertical="center"/>
      <protection/>
    </xf>
    <xf numFmtId="169" fontId="7" fillId="0" borderId="28" xfId="108" applyNumberFormat="1" applyFont="1" applyBorder="1" applyAlignment="1" applyProtection="1">
      <alignment vertical="center"/>
      <protection/>
    </xf>
    <xf numFmtId="169" fontId="8" fillId="0" borderId="0" xfId="108" applyNumberFormat="1" applyFont="1" applyAlignment="1" applyProtection="1">
      <alignment vertical="center"/>
      <protection/>
    </xf>
    <xf numFmtId="169" fontId="21" fillId="0" borderId="0" xfId="108" applyNumberFormat="1" applyFont="1" applyAlignment="1">
      <alignment/>
    </xf>
    <xf numFmtId="169" fontId="0" fillId="0" borderId="0" xfId="108" applyNumberFormat="1" applyFont="1" applyBorder="1" applyAlignment="1" applyProtection="1">
      <alignment vertical="center"/>
      <protection/>
    </xf>
    <xf numFmtId="169" fontId="2" fillId="0" borderId="0" xfId="108" applyNumberFormat="1" applyFont="1" applyAlignment="1" applyProtection="1">
      <alignment horizontal="left" vertical="center"/>
      <protection/>
    </xf>
    <xf numFmtId="169" fontId="17" fillId="0" borderId="0" xfId="108" applyNumberFormat="1" applyFont="1" applyAlignment="1" applyProtection="1">
      <alignment vertical="center"/>
      <protection/>
    </xf>
    <xf numFmtId="169" fontId="0" fillId="0" borderId="0" xfId="108" applyNumberFormat="1" applyFont="1" applyBorder="1" applyAlignment="1" applyProtection="1">
      <alignment horizontal="right" vertical="center"/>
      <protection/>
    </xf>
    <xf numFmtId="169" fontId="0" fillId="0" borderId="24" xfId="108" applyNumberFormat="1" applyFont="1" applyBorder="1" applyAlignment="1" applyProtection="1">
      <alignment vertical="center"/>
      <protection/>
    </xf>
    <xf numFmtId="169" fontId="0" fillId="0" borderId="24" xfId="108" applyNumberFormat="1" applyFont="1" applyBorder="1" applyAlignment="1" applyProtection="1">
      <alignment horizontal="left" vertical="center" indent="1"/>
      <protection/>
    </xf>
    <xf numFmtId="169" fontId="0" fillId="0" borderId="26" xfId="108" applyNumberFormat="1" applyFont="1" applyBorder="1" applyAlignment="1" applyProtection="1">
      <alignment horizontal="left" vertical="center" indent="1"/>
      <protection/>
    </xf>
    <xf numFmtId="169" fontId="0" fillId="0" borderId="35" xfId="108" applyNumberFormat="1" applyFont="1" applyBorder="1" applyAlignment="1" applyProtection="1">
      <alignment horizontal="right" vertical="center"/>
      <protection/>
    </xf>
    <xf numFmtId="169" fontId="0" fillId="0" borderId="0" xfId="108" applyNumberFormat="1" applyFont="1" applyBorder="1" applyAlignment="1" applyProtection="1">
      <alignment horizontal="left" vertical="center" indent="1"/>
      <protection/>
    </xf>
    <xf numFmtId="169" fontId="0" fillId="0" borderId="36" xfId="108" applyNumberFormat="1" applyFont="1" applyBorder="1" applyAlignment="1" applyProtection="1">
      <alignment horizontal="right" vertical="center"/>
      <protection/>
    </xf>
    <xf numFmtId="169" fontId="0" fillId="0" borderId="23" xfId="108" applyNumberFormat="1" applyFont="1" applyBorder="1" applyAlignment="1" applyProtection="1">
      <alignment horizontal="right" vertical="center"/>
      <protection/>
    </xf>
    <xf numFmtId="169" fontId="17" fillId="0" borderId="37" xfId="108" applyNumberFormat="1" applyFont="1" applyBorder="1" applyAlignment="1" applyProtection="1">
      <alignment vertical="center"/>
      <protection/>
    </xf>
    <xf numFmtId="169" fontId="7" fillId="0" borderId="24" xfId="108" applyNumberFormat="1" applyFont="1" applyBorder="1" applyAlignment="1" applyProtection="1">
      <alignment vertical="center"/>
      <protection/>
    </xf>
    <xf numFmtId="169" fontId="7" fillId="0" borderId="24" xfId="108" applyNumberFormat="1" applyFont="1" applyBorder="1" applyAlignment="1" applyProtection="1">
      <alignment horizontal="right" vertical="center"/>
      <protection/>
    </xf>
    <xf numFmtId="169" fontId="0" fillId="0" borderId="0" xfId="108" applyNumberFormat="1" applyFont="1" applyAlignment="1" applyProtection="1">
      <alignment horizontal="right" vertical="center"/>
      <protection/>
    </xf>
    <xf numFmtId="169" fontId="8" fillId="0" borderId="0" xfId="108" applyNumberFormat="1" applyFont="1" applyBorder="1" applyAlignment="1" applyProtection="1">
      <alignment horizontal="left" vertical="center"/>
      <protection/>
    </xf>
    <xf numFmtId="169" fontId="64" fillId="58" borderId="0" xfId="108" applyNumberFormat="1" applyFont="1" applyFill="1" applyBorder="1" applyAlignment="1" applyProtection="1">
      <alignment vertical="center"/>
      <protection/>
    </xf>
    <xf numFmtId="169" fontId="7" fillId="58" borderId="0" xfId="108" applyNumberFormat="1" applyFont="1" applyFill="1" applyBorder="1" applyAlignment="1" applyProtection="1">
      <alignment vertical="center"/>
      <protection/>
    </xf>
    <xf numFmtId="169" fontId="6" fillId="0" borderId="0" xfId="108" applyNumberFormat="1" applyFont="1" applyAlignment="1" applyProtection="1">
      <alignment horizontal="center" vertical="center"/>
      <protection/>
    </xf>
    <xf numFmtId="169" fontId="6" fillId="0" borderId="0" xfId="108" applyNumberFormat="1" applyFont="1" applyBorder="1" applyAlignment="1" applyProtection="1">
      <alignment horizontal="center" vertical="center"/>
      <protection/>
    </xf>
    <xf numFmtId="169" fontId="7" fillId="0" borderId="0" xfId="108" applyNumberFormat="1" applyFont="1" applyAlignment="1" applyProtection="1">
      <alignment vertical="center"/>
      <protection/>
    </xf>
    <xf numFmtId="169" fontId="7" fillId="0" borderId="0" xfId="108" applyNumberFormat="1" applyFont="1" applyBorder="1" applyAlignment="1" applyProtection="1">
      <alignment horizontal="left" vertical="center" indent="1"/>
      <protection/>
    </xf>
    <xf numFmtId="169" fontId="7" fillId="0" borderId="2" xfId="108" applyNumberFormat="1" applyFont="1" applyBorder="1" applyAlignment="1" applyProtection="1">
      <alignment vertical="center"/>
      <protection/>
    </xf>
    <xf numFmtId="169" fontId="7" fillId="59" borderId="0" xfId="108" applyNumberFormat="1" applyFont="1" applyFill="1" applyAlignment="1" applyProtection="1">
      <alignment vertical="center"/>
      <protection/>
    </xf>
    <xf numFmtId="169" fontId="7" fillId="0" borderId="0" xfId="108" applyNumberFormat="1" applyFont="1" applyAlignment="1" applyProtection="1">
      <alignment horizontal="left" vertical="center" indent="1"/>
      <protection/>
    </xf>
    <xf numFmtId="169" fontId="7" fillId="59" borderId="31" xfId="108" applyNumberFormat="1" applyFont="1" applyFill="1" applyBorder="1" applyAlignment="1" applyProtection="1">
      <alignment vertical="center"/>
      <protection/>
    </xf>
    <xf numFmtId="169" fontId="7" fillId="59" borderId="30" xfId="108" applyNumberFormat="1" applyFont="1" applyFill="1" applyBorder="1" applyAlignment="1" applyProtection="1">
      <alignment vertical="center"/>
      <protection/>
    </xf>
    <xf numFmtId="169" fontId="7" fillId="59" borderId="26" xfId="108" applyNumberFormat="1" applyFont="1" applyFill="1" applyBorder="1" applyAlignment="1" applyProtection="1">
      <alignment vertical="center"/>
      <protection/>
    </xf>
    <xf numFmtId="167" fontId="7" fillId="0" borderId="0" xfId="108" applyNumberFormat="1" applyFont="1" applyBorder="1" applyAlignment="1" applyProtection="1">
      <alignment vertical="center"/>
      <protection/>
    </xf>
    <xf numFmtId="169" fontId="64" fillId="58" borderId="0" xfId="108" applyNumberFormat="1" applyFont="1" applyFill="1" applyAlignment="1" applyProtection="1">
      <alignment vertical="center"/>
      <protection/>
    </xf>
    <xf numFmtId="169" fontId="7" fillId="58" borderId="0" xfId="108" applyNumberFormat="1" applyFont="1" applyFill="1" applyAlignment="1" applyProtection="1">
      <alignment vertical="center"/>
      <protection/>
    </xf>
    <xf numFmtId="169" fontId="7" fillId="0" borderId="0" xfId="108" applyNumberFormat="1" applyFont="1" applyBorder="1" applyAlignment="1" applyProtection="1">
      <alignment horizontal="left" vertical="center"/>
      <protection/>
    </xf>
    <xf numFmtId="169" fontId="7" fillId="0" borderId="0" xfId="108" applyNumberFormat="1" applyFont="1" applyAlignment="1" applyProtection="1">
      <alignment horizontal="right" vertical="center"/>
      <protection/>
    </xf>
    <xf numFmtId="169" fontId="2" fillId="0" borderId="0" xfId="108" applyNumberFormat="1" applyFont="1" applyFill="1" applyAlignment="1" applyProtection="1">
      <alignment horizontal="right" vertical="center"/>
      <protection/>
    </xf>
    <xf numFmtId="169" fontId="7" fillId="0" borderId="25" xfId="108" applyNumberFormat="1" applyFont="1" applyBorder="1" applyAlignment="1" applyProtection="1">
      <alignment vertical="center"/>
      <protection/>
    </xf>
    <xf numFmtId="169" fontId="7" fillId="0" borderId="0" xfId="108" applyNumberFormat="1" applyFont="1" applyBorder="1" applyAlignment="1" applyProtection="1">
      <alignment horizontal="right" vertical="center"/>
      <protection/>
    </xf>
    <xf numFmtId="169" fontId="7" fillId="0" borderId="38" xfId="108" applyNumberFormat="1" applyFont="1" applyBorder="1" applyAlignment="1" applyProtection="1">
      <alignment vertical="center"/>
      <protection/>
    </xf>
    <xf numFmtId="169" fontId="7" fillId="0" borderId="24" xfId="108" applyNumberFormat="1" applyFont="1" applyBorder="1" applyAlignment="1" applyProtection="1">
      <alignment horizontal="left" vertical="center" indent="1"/>
      <protection/>
    </xf>
    <xf numFmtId="169" fontId="7" fillId="0" borderId="39" xfId="108" applyNumberFormat="1" applyFont="1" applyBorder="1" applyAlignment="1" applyProtection="1">
      <alignment vertical="center"/>
      <protection/>
    </xf>
    <xf numFmtId="169" fontId="0" fillId="0" borderId="40" xfId="108" applyNumberFormat="1" applyFont="1" applyBorder="1" applyAlignment="1" applyProtection="1">
      <alignment vertical="center"/>
      <protection/>
    </xf>
    <xf numFmtId="169" fontId="7" fillId="0" borderId="41" xfId="108" applyNumberFormat="1" applyFont="1" applyBorder="1" applyAlignment="1" applyProtection="1">
      <alignment vertical="center"/>
      <protection/>
    </xf>
    <xf numFmtId="169" fontId="19" fillId="0" borderId="0" xfId="108" applyNumberFormat="1" applyFont="1" applyFill="1" applyBorder="1" applyAlignment="1" applyProtection="1">
      <alignment vertical="center"/>
      <protection/>
    </xf>
    <xf numFmtId="169" fontId="19" fillId="0" borderId="42" xfId="108" applyNumberFormat="1" applyFont="1" applyFill="1" applyBorder="1" applyAlignment="1" applyProtection="1">
      <alignment vertical="center"/>
      <protection/>
    </xf>
    <xf numFmtId="169" fontId="19" fillId="0" borderId="43" xfId="108" applyNumberFormat="1" applyFont="1" applyBorder="1" applyAlignment="1" applyProtection="1">
      <alignment horizontal="left" vertical="center" indent="2"/>
      <protection/>
    </xf>
    <xf numFmtId="169" fontId="19" fillId="0" borderId="43" xfId="108" applyNumberFormat="1" applyFont="1" applyFill="1" applyBorder="1" applyAlignment="1" applyProtection="1">
      <alignment vertical="center"/>
      <protection/>
    </xf>
    <xf numFmtId="169" fontId="18" fillId="0" borderId="43" xfId="108" applyNumberFormat="1" applyFont="1" applyBorder="1" applyAlignment="1" applyProtection="1">
      <alignment horizontal="left" vertical="center" indent="2"/>
      <protection/>
    </xf>
    <xf numFmtId="169" fontId="0" fillId="0" borderId="44" xfId="108" applyNumberFormat="1" applyFont="1" applyBorder="1" applyAlignment="1" applyProtection="1">
      <alignment horizontal="right" vertical="center"/>
      <protection/>
    </xf>
    <xf numFmtId="169" fontId="7" fillId="0" borderId="0" xfId="108" applyNumberFormat="1" applyFont="1" applyFill="1" applyBorder="1" applyAlignment="1" applyProtection="1">
      <alignment horizontal="center" vertical="center" wrapText="1"/>
      <protection/>
    </xf>
    <xf numFmtId="169" fontId="7" fillId="0" borderId="45" xfId="108" applyNumberFormat="1" applyFont="1" applyBorder="1" applyAlignment="1" applyProtection="1">
      <alignment horizontal="center" vertical="center" wrapText="1"/>
      <protection/>
    </xf>
    <xf numFmtId="169" fontId="7" fillId="0" borderId="26" xfId="108" applyNumberFormat="1" applyFont="1" applyBorder="1" applyAlignment="1" applyProtection="1">
      <alignment horizontal="left" vertical="center" indent="1"/>
      <protection/>
    </xf>
    <xf numFmtId="169" fontId="7" fillId="0" borderId="26" xfId="108" applyNumberFormat="1" applyFont="1" applyBorder="1" applyAlignment="1" applyProtection="1">
      <alignment horizontal="center" vertical="center" wrapText="1"/>
      <protection/>
    </xf>
    <xf numFmtId="169" fontId="7" fillId="0" borderId="46" xfId="108" applyNumberFormat="1" applyFont="1" applyBorder="1" applyAlignment="1" applyProtection="1">
      <alignment vertical="center"/>
      <protection/>
    </xf>
    <xf numFmtId="169" fontId="7" fillId="0" borderId="23" xfId="108" applyNumberFormat="1" applyFont="1" applyBorder="1" applyAlignment="1" applyProtection="1">
      <alignment horizontal="right" vertical="center"/>
      <protection/>
    </xf>
    <xf numFmtId="169" fontId="9" fillId="59" borderId="24" xfId="108" applyNumberFormat="1" applyFont="1" applyFill="1" applyBorder="1" applyAlignment="1" applyProtection="1">
      <alignment vertical="center"/>
      <protection/>
    </xf>
    <xf numFmtId="169" fontId="7" fillId="59" borderId="24" xfId="108" applyNumberFormat="1" applyFont="1" applyFill="1" applyBorder="1" applyAlignment="1" applyProtection="1">
      <alignment horizontal="right" vertical="center"/>
      <protection/>
    </xf>
    <xf numFmtId="169" fontId="7" fillId="0" borderId="24" xfId="108" applyNumberFormat="1" applyFont="1" applyFill="1" applyBorder="1" applyAlignment="1" applyProtection="1">
      <alignment horizontal="right" vertical="center"/>
      <protection/>
    </xf>
    <xf numFmtId="169" fontId="7" fillId="0" borderId="0" xfId="108" applyNumberFormat="1" applyFont="1" applyFill="1" applyAlignment="1" applyProtection="1">
      <alignment horizontal="center" vertical="center"/>
      <protection/>
    </xf>
    <xf numFmtId="169" fontId="7" fillId="59" borderId="0" xfId="108" applyNumberFormat="1" applyFont="1" applyFill="1" applyAlignment="1" applyProtection="1">
      <alignment horizontal="center" vertical="center"/>
      <protection/>
    </xf>
    <xf numFmtId="169" fontId="7" fillId="0" borderId="0" xfId="108" applyNumberFormat="1" applyFont="1" applyAlignment="1" applyProtection="1">
      <alignment horizontal="center" vertical="center"/>
      <protection/>
    </xf>
    <xf numFmtId="169" fontId="7" fillId="0" borderId="0" xfId="108" applyNumberFormat="1" applyFont="1" applyFill="1" applyBorder="1" applyAlignment="1">
      <alignment horizontal="justify" vertical="center" wrapText="1" readingOrder="1"/>
    </xf>
    <xf numFmtId="169" fontId="9" fillId="59" borderId="30" xfId="108" applyNumberFormat="1" applyFont="1" applyFill="1" applyBorder="1" applyAlignment="1" applyProtection="1">
      <alignment vertical="center"/>
      <protection/>
    </xf>
    <xf numFmtId="169" fontId="7" fillId="0" borderId="30" xfId="108" applyNumberFormat="1" applyFont="1" applyFill="1" applyBorder="1" applyAlignment="1" applyProtection="1">
      <alignment vertical="center"/>
      <protection/>
    </xf>
    <xf numFmtId="169" fontId="9" fillId="59" borderId="31" xfId="108" applyNumberFormat="1" applyFont="1" applyFill="1" applyBorder="1" applyAlignment="1" applyProtection="1">
      <alignment vertical="center"/>
      <protection/>
    </xf>
    <xf numFmtId="169" fontId="7" fillId="0" borderId="31" xfId="108" applyNumberFormat="1" applyFont="1" applyFill="1" applyBorder="1" applyAlignment="1" applyProtection="1">
      <alignment vertical="center"/>
      <protection/>
    </xf>
    <xf numFmtId="169" fontId="7" fillId="0" borderId="0" xfId="108" applyNumberFormat="1" applyFont="1" applyBorder="1" applyAlignment="1" applyProtection="1">
      <alignment horizontal="left" vertical="center" wrapText="1" indent="1"/>
      <protection/>
    </xf>
    <xf numFmtId="169" fontId="7" fillId="59" borderId="28" xfId="108" applyNumberFormat="1" applyFont="1" applyFill="1" applyBorder="1" applyAlignment="1" applyProtection="1">
      <alignment vertical="center" wrapText="1"/>
      <protection/>
    </xf>
    <xf numFmtId="169" fontId="7" fillId="0" borderId="0" xfId="108" applyNumberFormat="1" applyFont="1" applyFill="1" applyBorder="1" applyAlignment="1" applyProtection="1">
      <alignment vertical="center" wrapText="1"/>
      <protection/>
    </xf>
    <xf numFmtId="169" fontId="7" fillId="0" borderId="31" xfId="108" applyNumberFormat="1" applyFont="1" applyFill="1" applyBorder="1" applyAlignment="1" applyProtection="1">
      <alignment vertical="center" wrapText="1"/>
      <protection/>
    </xf>
    <xf numFmtId="169" fontId="7" fillId="0" borderId="28" xfId="108" applyNumberFormat="1" applyFont="1" applyBorder="1" applyAlignment="1" applyProtection="1">
      <alignment vertical="center" wrapText="1"/>
      <protection/>
    </xf>
    <xf numFmtId="169" fontId="9" fillId="59" borderId="32" xfId="108" applyNumberFormat="1" applyFont="1" applyFill="1" applyBorder="1" applyAlignment="1" applyProtection="1">
      <alignment vertical="center"/>
      <protection/>
    </xf>
    <xf numFmtId="169" fontId="7" fillId="59" borderId="29" xfId="108" applyNumberFormat="1" applyFont="1" applyFill="1" applyBorder="1" applyAlignment="1" applyProtection="1">
      <alignment horizontal="left" vertical="center"/>
      <protection/>
    </xf>
    <xf numFmtId="169" fontId="7" fillId="0" borderId="0" xfId="108" applyNumberFormat="1" applyFont="1" applyFill="1" applyBorder="1" applyAlignment="1" applyProtection="1">
      <alignment horizontal="left" vertical="center"/>
      <protection/>
    </xf>
    <xf numFmtId="169" fontId="7" fillId="0" borderId="32" xfId="108" applyNumberFormat="1" applyFont="1" applyFill="1" applyBorder="1" applyAlignment="1" applyProtection="1">
      <alignment horizontal="left" vertical="center"/>
      <protection/>
    </xf>
    <xf numFmtId="169" fontId="7" fillId="0" borderId="29" xfId="108" applyNumberFormat="1" applyFont="1" applyBorder="1" applyAlignment="1" applyProtection="1">
      <alignment horizontal="left" vertical="center"/>
      <protection/>
    </xf>
    <xf numFmtId="169" fontId="2" fillId="0" borderId="0" xfId="108" applyNumberFormat="1" applyFont="1" applyBorder="1" applyAlignment="1" applyProtection="1">
      <alignment horizontal="left" vertical="center"/>
      <protection/>
    </xf>
    <xf numFmtId="169" fontId="9" fillId="59" borderId="0" xfId="108" applyNumberFormat="1" applyFont="1" applyFill="1" applyBorder="1" applyAlignment="1" applyProtection="1">
      <alignment horizontal="left" vertical="center" wrapText="1"/>
      <protection/>
    </xf>
    <xf numFmtId="169" fontId="9" fillId="0" borderId="0" xfId="108" applyNumberFormat="1" applyFont="1" applyFill="1" applyBorder="1" applyAlignment="1" applyProtection="1">
      <alignment horizontal="left" vertical="center" wrapText="1"/>
      <protection/>
    </xf>
    <xf numFmtId="169" fontId="9" fillId="0" borderId="0" xfId="108" applyNumberFormat="1" applyFont="1" applyBorder="1" applyAlignment="1" applyProtection="1">
      <alignment horizontal="left" vertical="center" wrapText="1"/>
      <protection/>
    </xf>
    <xf numFmtId="169" fontId="8" fillId="0" borderId="0" xfId="108" applyNumberFormat="1" applyFont="1" applyBorder="1" applyAlignment="1" applyProtection="1">
      <alignment horizontal="left" vertical="center" wrapText="1"/>
      <protection/>
    </xf>
    <xf numFmtId="169" fontId="8" fillId="0" borderId="0" xfId="108" applyNumberFormat="1" applyFont="1" applyBorder="1" applyAlignment="1" applyProtection="1">
      <alignment vertical="center" wrapText="1"/>
      <protection/>
    </xf>
    <xf numFmtId="169" fontId="7" fillId="0" borderId="0" xfId="108" applyNumberFormat="1" applyFont="1" applyFill="1" applyBorder="1" applyAlignment="1">
      <alignment vertical="center" wrapText="1"/>
    </xf>
    <xf numFmtId="169" fontId="64" fillId="59" borderId="0" xfId="108" applyNumberFormat="1" applyFont="1" applyFill="1" applyBorder="1" applyAlignment="1">
      <alignment vertical="center" wrapText="1"/>
    </xf>
    <xf numFmtId="169" fontId="64" fillId="23" borderId="0" xfId="108" applyNumberFormat="1" applyFont="1" applyFill="1" applyBorder="1" applyAlignment="1">
      <alignment vertical="center" wrapText="1"/>
    </xf>
    <xf numFmtId="169" fontId="64" fillId="0" borderId="0" xfId="108" applyNumberFormat="1" applyFont="1" applyFill="1" applyBorder="1" applyAlignment="1">
      <alignment vertical="center" wrapText="1"/>
    </xf>
    <xf numFmtId="172" fontId="7" fillId="0" borderId="0" xfId="108" applyNumberFormat="1" applyFont="1" applyAlignment="1" applyProtection="1">
      <alignment vertical="center"/>
      <protection/>
    </xf>
    <xf numFmtId="169" fontId="7" fillId="0" borderId="25" xfId="108" applyNumberFormat="1" applyFont="1" applyFill="1" applyBorder="1" applyAlignment="1" applyProtection="1">
      <alignment vertical="center"/>
      <protection/>
    </xf>
    <xf numFmtId="169" fontId="7" fillId="0" borderId="0" xfId="108" applyNumberFormat="1" applyFont="1" applyAlignment="1">
      <alignment horizontal="left" wrapText="1" indent="1"/>
    </xf>
    <xf numFmtId="167" fontId="7" fillId="0" borderId="33" xfId="108" applyNumberFormat="1" applyFont="1" applyBorder="1" applyAlignment="1" applyProtection="1">
      <alignment vertical="center"/>
      <protection/>
    </xf>
    <xf numFmtId="167" fontId="7" fillId="0" borderId="20" xfId="108" applyNumberFormat="1" applyFont="1" applyBorder="1" applyAlignment="1" applyProtection="1">
      <alignment vertical="center"/>
      <protection/>
    </xf>
    <xf numFmtId="169" fontId="2" fillId="59" borderId="0" xfId="108" applyNumberFormat="1" applyFont="1" applyFill="1" applyBorder="1" applyAlignment="1" applyProtection="1">
      <alignment horizontal="left" vertical="center"/>
      <protection/>
    </xf>
    <xf numFmtId="169" fontId="2" fillId="59" borderId="32" xfId="108" applyNumberFormat="1" applyFont="1" applyFill="1" applyBorder="1" applyAlignment="1" applyProtection="1">
      <alignment horizontal="left" vertical="center"/>
      <protection/>
    </xf>
    <xf numFmtId="169" fontId="2" fillId="59" borderId="29" xfId="108" applyNumberFormat="1" applyFont="1" applyFill="1" applyBorder="1" applyAlignment="1" applyProtection="1">
      <alignment horizontal="left" vertical="center"/>
      <protection/>
    </xf>
    <xf numFmtId="169" fontId="2" fillId="0" borderId="0" xfId="108" applyNumberFormat="1" applyFont="1" applyFill="1" applyBorder="1" applyAlignment="1" applyProtection="1">
      <alignment horizontal="left" vertical="center"/>
      <protection/>
    </xf>
    <xf numFmtId="169" fontId="2" fillId="0" borderId="32" xfId="108" applyNumberFormat="1" applyFont="1" applyBorder="1" applyAlignment="1" applyProtection="1">
      <alignment horizontal="left" vertical="center"/>
      <protection/>
    </xf>
    <xf numFmtId="169" fontId="2" fillId="0" borderId="29" xfId="108" applyNumberFormat="1" applyFont="1" applyBorder="1" applyAlignment="1" applyProtection="1">
      <alignment horizontal="left" vertical="center"/>
      <protection/>
    </xf>
    <xf numFmtId="169" fontId="8" fillId="59" borderId="0" xfId="108" applyNumberFormat="1" applyFont="1" applyFill="1" applyBorder="1" applyAlignment="1" applyProtection="1">
      <alignment horizontal="left" vertical="center" wrapText="1"/>
      <protection/>
    </xf>
    <xf numFmtId="169" fontId="8" fillId="0" borderId="0" xfId="108" applyNumberFormat="1" applyFont="1" applyFill="1" applyBorder="1" applyAlignment="1" applyProtection="1">
      <alignment horizontal="left" vertical="center" wrapText="1"/>
      <protection/>
    </xf>
    <xf numFmtId="169" fontId="8" fillId="0" borderId="0" xfId="108" applyNumberFormat="1" applyFont="1" applyBorder="1" applyAlignment="1" applyProtection="1" quotePrefix="1">
      <alignment horizontal="left" vertical="center" wrapText="1"/>
      <protection/>
    </xf>
    <xf numFmtId="169" fontId="8" fillId="0" borderId="0" xfId="108" applyNumberFormat="1" applyFont="1" applyBorder="1" applyAlignment="1" applyProtection="1" quotePrefix="1">
      <alignment horizontal="left" vertical="center"/>
      <protection/>
    </xf>
    <xf numFmtId="167" fontId="7" fillId="0" borderId="0" xfId="1668" applyNumberFormat="1" applyFont="1" applyFill="1" applyBorder="1" applyAlignment="1">
      <alignment vertical="center"/>
      <protection/>
    </xf>
    <xf numFmtId="167" fontId="7" fillId="0" borderId="20" xfId="1668" applyNumberFormat="1" applyFont="1" applyFill="1" applyBorder="1" applyAlignment="1">
      <alignment vertical="center"/>
      <protection/>
    </xf>
    <xf numFmtId="167" fontId="7" fillId="0" borderId="25" xfId="1668" applyNumberFormat="1" applyFont="1" applyFill="1" applyBorder="1" applyAlignment="1">
      <alignment vertical="center"/>
      <protection/>
    </xf>
    <xf numFmtId="167" fontId="7" fillId="0" borderId="33" xfId="1668" applyNumberFormat="1" applyFont="1" applyFill="1" applyBorder="1" applyAlignment="1">
      <alignment vertical="center"/>
      <protection/>
    </xf>
    <xf numFmtId="0" fontId="7" fillId="0" borderId="0" xfId="1668" applyFont="1" applyFill="1" applyBorder="1" applyAlignment="1">
      <alignment vertical="center"/>
      <protection/>
    </xf>
    <xf numFmtId="0" fontId="7" fillId="0" borderId="0" xfId="15" applyNumberFormat="1" applyFont="1" applyBorder="1" applyAlignment="1" applyProtection="1">
      <alignment horizontal="justify" vertical="center" wrapText="1"/>
      <protection/>
    </xf>
    <xf numFmtId="0" fontId="2" fillId="0" borderId="0" xfId="1668" applyFont="1" applyAlignment="1">
      <alignment horizontal="right" vertical="center"/>
      <protection/>
    </xf>
    <xf numFmtId="0" fontId="7" fillId="0" borderId="0" xfId="1668" applyFont="1" applyAlignment="1">
      <alignment horizontal="right" vertical="center"/>
      <protection/>
    </xf>
    <xf numFmtId="0" fontId="2" fillId="0" borderId="26" xfId="1668" applyFont="1" applyFill="1" applyBorder="1" applyAlignment="1">
      <alignment vertical="center"/>
      <protection/>
    </xf>
    <xf numFmtId="0" fontId="8" fillId="0" borderId="0" xfId="1668" applyFont="1" applyAlignment="1">
      <alignment vertical="center"/>
      <protection/>
    </xf>
    <xf numFmtId="0" fontId="2" fillId="0" borderId="0" xfId="1668" applyFont="1" applyBorder="1" applyAlignment="1">
      <alignment vertical="center"/>
      <protection/>
    </xf>
    <xf numFmtId="0" fontId="2" fillId="0" borderId="0" xfId="1668" applyFont="1" applyFill="1" applyBorder="1" applyAlignment="1">
      <alignment vertical="center"/>
      <protection/>
    </xf>
    <xf numFmtId="0" fontId="7" fillId="0" borderId="0" xfId="1668" applyFont="1" applyBorder="1" applyAlignment="1">
      <alignment vertical="center"/>
      <protection/>
    </xf>
    <xf numFmtId="0" fontId="7" fillId="0" borderId="0" xfId="1668" applyFont="1" applyAlignment="1">
      <alignment vertical="center"/>
      <protection/>
    </xf>
    <xf numFmtId="0" fontId="13" fillId="0" borderId="0" xfId="1668" applyFont="1" applyAlignment="1" applyProtection="1">
      <alignment vertical="center"/>
      <protection/>
    </xf>
    <xf numFmtId="167" fontId="7" fillId="0" borderId="0" xfId="1668" applyNumberFormat="1" applyFont="1" applyBorder="1" applyAlignment="1">
      <alignment vertical="center"/>
      <protection/>
    </xf>
    <xf numFmtId="167" fontId="7" fillId="0" borderId="24" xfId="1668" applyNumberFormat="1" applyFont="1" applyBorder="1" applyAlignment="1">
      <alignment vertical="center"/>
      <protection/>
    </xf>
    <xf numFmtId="0" fontId="7" fillId="0" borderId="0" xfId="15" applyNumberFormat="1" applyFont="1" applyBorder="1" applyAlignment="1" applyProtection="1">
      <alignment vertical="center" wrapText="1"/>
      <protection/>
    </xf>
    <xf numFmtId="0" fontId="0" fillId="0" borderId="0" xfId="1668" applyAlignment="1">
      <alignment vertical="center"/>
      <protection/>
    </xf>
    <xf numFmtId="0" fontId="2" fillId="0" borderId="0" xfId="15" applyFont="1" applyFill="1" applyBorder="1" applyAlignment="1" applyProtection="1">
      <alignment horizontal="center" vertical="center"/>
      <protection/>
    </xf>
    <xf numFmtId="0" fontId="2" fillId="0" borderId="23" xfId="1668" applyFont="1" applyFill="1" applyBorder="1" applyAlignment="1">
      <alignment horizontal="right" vertical="center"/>
      <protection/>
    </xf>
    <xf numFmtId="0" fontId="2" fillId="0" borderId="23" xfId="1668" applyFont="1" applyFill="1" applyBorder="1" applyAlignment="1">
      <alignment vertical="center"/>
      <protection/>
    </xf>
    <xf numFmtId="0" fontId="0" fillId="0" borderId="0" xfId="1668" applyFill="1" applyAlignment="1">
      <alignment vertical="center"/>
      <protection/>
    </xf>
    <xf numFmtId="0" fontId="0" fillId="0" borderId="0" xfId="1668" applyAlignment="1" applyProtection="1">
      <alignment vertical="center"/>
      <protection/>
    </xf>
    <xf numFmtId="0" fontId="2" fillId="0" borderId="0" xfId="1668" applyFont="1" applyAlignment="1" applyProtection="1">
      <alignment vertical="center"/>
      <protection/>
    </xf>
    <xf numFmtId="0" fontId="2" fillId="0" borderId="0" xfId="1668" applyFont="1" applyBorder="1" applyAlignment="1" applyProtection="1">
      <alignment vertical="center"/>
      <protection/>
    </xf>
    <xf numFmtId="0" fontId="8" fillId="0" borderId="0" xfId="1668" applyFont="1" applyBorder="1" applyAlignment="1" applyProtection="1">
      <alignment vertical="center"/>
      <protection/>
    </xf>
    <xf numFmtId="0" fontId="0" fillId="0" borderId="24" xfId="1668" applyFont="1" applyFill="1" applyBorder="1" applyAlignment="1" applyProtection="1">
      <alignment horizontal="right" vertical="center"/>
      <protection/>
    </xf>
    <xf numFmtId="0" fontId="2" fillId="0" borderId="24" xfId="1668" applyFont="1" applyFill="1" applyBorder="1" applyAlignment="1" applyProtection="1">
      <alignment vertical="center"/>
      <protection/>
    </xf>
    <xf numFmtId="0" fontId="2" fillId="0" borderId="0" xfId="1668" applyFont="1" applyFill="1" applyBorder="1" applyAlignment="1">
      <alignment horizontal="right" vertical="center"/>
      <protection/>
    </xf>
    <xf numFmtId="3" fontId="2" fillId="0" borderId="26" xfId="1668" applyNumberFormat="1" applyFont="1" applyBorder="1" applyAlignment="1">
      <alignment vertical="center"/>
      <protection/>
    </xf>
    <xf numFmtId="0" fontId="2" fillId="0" borderId="0" xfId="1668" applyFont="1" applyBorder="1" applyAlignment="1">
      <alignment horizontal="right" vertical="center"/>
      <protection/>
    </xf>
    <xf numFmtId="3" fontId="2" fillId="0" borderId="0" xfId="1668" applyNumberFormat="1" applyFont="1" applyAlignment="1" applyProtection="1">
      <alignment vertical="center"/>
      <protection/>
    </xf>
    <xf numFmtId="3" fontId="2" fillId="0" borderId="47" xfId="1668" applyNumberFormat="1" applyFont="1" applyBorder="1" applyAlignment="1" applyProtection="1">
      <alignment vertical="center"/>
      <protection/>
    </xf>
    <xf numFmtId="0" fontId="8" fillId="0" borderId="0" xfId="1668" applyFont="1" applyAlignment="1" applyProtection="1">
      <alignment vertical="center"/>
      <protection/>
    </xf>
    <xf numFmtId="0" fontId="2" fillId="0" borderId="0" xfId="1668" applyFont="1" applyFill="1" applyBorder="1" applyAlignment="1" applyProtection="1">
      <alignment vertical="center"/>
      <protection/>
    </xf>
    <xf numFmtId="0" fontId="2" fillId="0" borderId="0" xfId="1668" applyFont="1" applyFill="1" applyBorder="1" applyAlignment="1" applyProtection="1">
      <alignment horizontal="right" vertical="center"/>
      <protection/>
    </xf>
    <xf numFmtId="0" fontId="3" fillId="0" borderId="0" xfId="1668" applyFont="1" applyAlignment="1" applyProtection="1">
      <alignment vertical="center"/>
      <protection/>
    </xf>
    <xf numFmtId="167" fontId="2" fillId="0" borderId="0" xfId="1668" applyNumberFormat="1" applyFont="1" applyBorder="1" applyAlignment="1" applyProtection="1">
      <alignment vertical="center"/>
      <protection/>
    </xf>
    <xf numFmtId="3" fontId="2" fillId="0" borderId="0" xfId="1668" applyNumberFormat="1" applyFont="1" applyBorder="1" applyAlignment="1" applyProtection="1">
      <alignment vertical="center"/>
      <protection/>
    </xf>
    <xf numFmtId="3" fontId="2" fillId="0" borderId="39" xfId="1668" applyNumberFormat="1" applyFont="1" applyBorder="1" applyAlignment="1" applyProtection="1">
      <alignment vertical="center"/>
      <protection/>
    </xf>
    <xf numFmtId="3" fontId="2" fillId="0" borderId="26" xfId="1668" applyNumberFormat="1" applyFont="1" applyBorder="1" applyAlignment="1" applyProtection="1">
      <alignment vertical="center"/>
      <protection/>
    </xf>
    <xf numFmtId="0" fontId="8" fillId="0" borderId="24" xfId="1668" applyFont="1" applyBorder="1" applyAlignment="1" applyProtection="1">
      <alignment vertical="center"/>
      <protection/>
    </xf>
    <xf numFmtId="167" fontId="2" fillId="0" borderId="0" xfId="1668" applyNumberFormat="1" applyFont="1" applyAlignment="1" applyProtection="1">
      <alignment vertical="center"/>
      <protection/>
    </xf>
    <xf numFmtId="0" fontId="2" fillId="0" borderId="0" xfId="21" applyFont="1" applyAlignment="1" applyProtection="1">
      <alignment vertical="center"/>
      <protection/>
    </xf>
    <xf numFmtId="0" fontId="2" fillId="0" borderId="0" xfId="21" applyFont="1" applyAlignment="1" applyProtection="1">
      <alignment horizontal="right" vertical="center"/>
      <protection/>
    </xf>
    <xf numFmtId="0" fontId="0" fillId="0" borderId="0" xfId="21" applyFont="1" applyAlignment="1" applyProtection="1">
      <alignment vertical="center"/>
      <protection/>
    </xf>
    <xf numFmtId="0" fontId="10" fillId="0" borderId="0" xfId="21" applyFont="1" applyAlignment="1" applyProtection="1">
      <alignment vertical="center"/>
      <protection/>
    </xf>
    <xf numFmtId="0" fontId="19" fillId="0" borderId="0" xfId="21" applyFont="1" applyAlignment="1" applyProtection="1">
      <alignment vertical="center"/>
      <protection/>
    </xf>
    <xf numFmtId="49" fontId="2" fillId="0" borderId="0" xfId="21" applyNumberFormat="1" applyFont="1" applyAlignment="1" applyProtection="1">
      <alignment vertical="center"/>
      <protection/>
    </xf>
    <xf numFmtId="0" fontId="2" fillId="0" borderId="26" xfId="21" applyFont="1" applyFill="1" applyBorder="1" applyAlignment="1" applyProtection="1">
      <alignment vertical="center"/>
      <protection/>
    </xf>
    <xf numFmtId="0" fontId="2" fillId="0" borderId="0" xfId="21" applyNumberFormat="1" applyFont="1" applyAlignment="1" applyProtection="1">
      <alignment vertical="center"/>
      <protection/>
    </xf>
    <xf numFmtId="0" fontId="8" fillId="0" borderId="0" xfId="21" applyNumberFormat="1" applyFont="1" applyBorder="1" applyAlignment="1" applyProtection="1" quotePrefix="1">
      <alignment horizontal="left" vertical="center"/>
      <protection/>
    </xf>
    <xf numFmtId="0" fontId="8" fillId="0" borderId="0" xfId="21" applyNumberFormat="1" applyFont="1" applyBorder="1" applyAlignment="1" applyProtection="1">
      <alignment horizontal="left" vertical="center"/>
      <protection/>
    </xf>
    <xf numFmtId="167" fontId="7" fillId="0" borderId="0" xfId="21" applyNumberFormat="1" applyFont="1" applyBorder="1" applyAlignment="1" applyProtection="1">
      <alignment vertical="center"/>
      <protection/>
    </xf>
    <xf numFmtId="0" fontId="7" fillId="0" borderId="0" xfId="21" applyFont="1" applyBorder="1" applyAlignment="1" applyProtection="1">
      <alignment horizontal="left" vertical="center"/>
      <protection/>
    </xf>
    <xf numFmtId="0" fontId="0" fillId="0" borderId="0" xfId="21" applyFont="1" applyBorder="1" applyAlignment="1" applyProtection="1">
      <alignment vertical="center"/>
      <protection/>
    </xf>
    <xf numFmtId="0" fontId="7" fillId="0" borderId="24" xfId="15" applyNumberFormat="1" applyFont="1" applyFill="1" applyBorder="1" applyAlignment="1">
      <alignment horizontal="left" vertical="center" wrapText="1"/>
      <protection/>
    </xf>
    <xf numFmtId="167" fontId="9" fillId="59" borderId="20" xfId="108" applyNumberFormat="1" applyFont="1" applyFill="1" applyBorder="1" applyAlignment="1" applyProtection="1">
      <alignment vertical="center"/>
      <protection/>
    </xf>
    <xf numFmtId="169" fontId="7" fillId="0" borderId="24" xfId="108" applyNumberFormat="1" applyFont="1" applyFill="1" applyBorder="1" applyAlignment="1">
      <alignment vertical="center" wrapText="1"/>
    </xf>
    <xf numFmtId="172" fontId="2" fillId="0" borderId="0" xfId="108" applyNumberFormat="1" applyFont="1" applyBorder="1" applyAlignment="1">
      <alignment horizontal="right" vertical="center"/>
    </xf>
    <xf numFmtId="172" fontId="2" fillId="0" borderId="0" xfId="108" applyNumberFormat="1" applyFont="1" applyAlignment="1">
      <alignment horizontal="right" vertical="center"/>
    </xf>
    <xf numFmtId="169" fontId="2" fillId="0" borderId="0" xfId="108" applyNumberFormat="1" applyFont="1" applyAlignment="1">
      <alignment horizontal="right" vertical="center"/>
    </xf>
    <xf numFmtId="0" fontId="7" fillId="0" borderId="0" xfId="1668" applyFont="1" applyFill="1" applyAlignment="1">
      <alignment vertical="center"/>
      <protection/>
    </xf>
    <xf numFmtId="0" fontId="13" fillId="0" borderId="0" xfId="1668" applyFont="1" applyBorder="1" applyAlignment="1">
      <alignment vertical="center"/>
      <protection/>
    </xf>
    <xf numFmtId="0" fontId="7" fillId="0" borderId="0" xfId="1668" applyFont="1" applyBorder="1" applyAlignment="1">
      <alignment horizontal="right" vertical="center"/>
      <protection/>
    </xf>
    <xf numFmtId="0" fontId="7" fillId="0" borderId="24" xfId="1668" applyFont="1" applyBorder="1" applyAlignment="1">
      <alignment horizontal="right" vertical="center"/>
      <protection/>
    </xf>
    <xf numFmtId="0" fontId="7" fillId="0" borderId="0" xfId="1668" applyFont="1" applyFill="1" applyBorder="1" applyAlignment="1">
      <alignment horizontal="right" vertical="center"/>
      <protection/>
    </xf>
    <xf numFmtId="0" fontId="7" fillId="0" borderId="0" xfId="1668" applyFont="1" applyFill="1" applyBorder="1" applyAlignment="1">
      <alignment horizontal="center" vertical="center"/>
      <protection/>
    </xf>
    <xf numFmtId="0" fontId="7" fillId="0" borderId="24" xfId="1668" applyFont="1" applyFill="1" applyBorder="1" applyAlignment="1">
      <alignment horizontal="center" vertical="center"/>
      <protection/>
    </xf>
    <xf numFmtId="167" fontId="9" fillId="0" borderId="0" xfId="1668" applyNumberFormat="1" applyFont="1" applyFill="1" applyBorder="1" applyAlignment="1">
      <alignment vertical="center"/>
      <protection/>
    </xf>
    <xf numFmtId="167" fontId="7" fillId="0" borderId="31" xfId="1668" applyNumberFormat="1" applyFont="1" applyBorder="1" applyAlignment="1">
      <alignment vertical="center"/>
      <protection/>
    </xf>
    <xf numFmtId="167" fontId="7" fillId="0" borderId="34" xfId="1668" applyNumberFormat="1" applyFont="1" applyFill="1" applyBorder="1" applyAlignment="1">
      <alignment vertical="center"/>
      <protection/>
    </xf>
    <xf numFmtId="167" fontId="7" fillId="0" borderId="26" xfId="1668" applyNumberFormat="1" applyFont="1" applyFill="1" applyBorder="1" applyAlignment="1">
      <alignment vertical="center"/>
      <protection/>
    </xf>
    <xf numFmtId="0" fontId="19" fillId="0" borderId="0" xfId="1668" applyFont="1" applyAlignment="1">
      <alignment horizontal="left" vertical="center"/>
      <protection/>
    </xf>
    <xf numFmtId="167" fontId="9" fillId="0" borderId="24" xfId="1668" applyNumberFormat="1" applyFont="1" applyFill="1" applyBorder="1" applyAlignment="1">
      <alignment vertical="center"/>
      <protection/>
    </xf>
    <xf numFmtId="1" fontId="7" fillId="0" borderId="0" xfId="15" applyNumberFormat="1" applyFont="1" applyBorder="1" applyAlignment="1" applyProtection="1">
      <alignment vertical="center"/>
      <protection/>
    </xf>
    <xf numFmtId="1" fontId="7" fillId="0" borderId="0" xfId="15" applyNumberFormat="1" applyFont="1" applyAlignment="1" applyProtection="1">
      <alignment vertical="center" wrapText="1"/>
      <protection/>
    </xf>
    <xf numFmtId="169" fontId="7" fillId="0" borderId="0" xfId="108" applyNumberFormat="1" applyFont="1" applyFill="1" applyBorder="1" applyAlignment="1" applyProtection="1">
      <alignment vertical="center"/>
      <protection/>
    </xf>
    <xf numFmtId="172" fontId="9" fillId="59" borderId="0" xfId="108" applyNumberFormat="1" applyFont="1" applyFill="1" applyAlignment="1" applyProtection="1">
      <alignment vertical="center"/>
      <protection/>
    </xf>
    <xf numFmtId="0" fontId="2" fillId="0" borderId="0" xfId="21" applyFont="1" applyFill="1" applyBorder="1" applyAlignment="1" applyProtection="1">
      <alignment vertical="center"/>
      <protection/>
    </xf>
    <xf numFmtId="0" fontId="2" fillId="0" borderId="0" xfId="21" applyFont="1" applyFill="1" applyBorder="1" applyAlignment="1" applyProtection="1">
      <alignment horizontal="right" vertical="center"/>
      <protection/>
    </xf>
    <xf numFmtId="0" fontId="2" fillId="0" borderId="0" xfId="21" applyFont="1" applyFill="1" applyBorder="1" applyAlignment="1" applyProtection="1">
      <alignment horizontal="center" vertical="center"/>
      <protection/>
    </xf>
    <xf numFmtId="0" fontId="7" fillId="0" borderId="0" xfId="108" applyNumberFormat="1" applyFont="1" applyAlignment="1" applyProtection="1">
      <alignment vertical="center"/>
      <protection/>
    </xf>
    <xf numFmtId="1" fontId="7" fillId="0" borderId="0" xfId="15" applyNumberFormat="1" applyFont="1" applyBorder="1" applyAlignment="1" applyProtection="1">
      <alignment vertical="center"/>
      <protection/>
    </xf>
    <xf numFmtId="0" fontId="7" fillId="0" borderId="0" xfId="15" applyNumberFormat="1" applyFont="1" applyFill="1" applyBorder="1" applyAlignment="1">
      <alignment horizontal="left" vertical="center" wrapText="1"/>
      <protection/>
    </xf>
    <xf numFmtId="0" fontId="2" fillId="0" borderId="24" xfId="0" applyFont="1" applyFill="1" applyBorder="1" applyAlignment="1">
      <alignment horizontal="right" vertical="center"/>
    </xf>
    <xf numFmtId="3" fontId="2" fillId="0" borderId="0" xfId="0" applyNumberFormat="1" applyFont="1" applyBorder="1" applyAlignment="1">
      <alignment horizontal="right" vertical="center"/>
    </xf>
    <xf numFmtId="170" fontId="2" fillId="0" borderId="0" xfId="0" applyNumberFormat="1" applyFont="1" applyBorder="1" applyAlignment="1" quotePrefix="1">
      <alignment horizontal="right" vertical="center"/>
    </xf>
    <xf numFmtId="170" fontId="2" fillId="0" borderId="0" xfId="0" applyNumberFormat="1" applyFont="1" applyBorder="1" applyAlignment="1">
      <alignment horizontal="right" vertical="center"/>
    </xf>
    <xf numFmtId="3" fontId="2" fillId="0" borderId="0" xfId="0" applyNumberFormat="1" applyFont="1" applyBorder="1" applyAlignment="1">
      <alignment horizontal="left" vertical="center" indent="1"/>
    </xf>
    <xf numFmtId="169" fontId="7" fillId="59" borderId="24" xfId="108" applyNumberFormat="1" applyFont="1" applyFill="1" applyBorder="1" applyAlignment="1">
      <alignment vertical="center" wrapText="1"/>
    </xf>
    <xf numFmtId="0" fontId="9" fillId="0" borderId="0" xfId="1668" applyFont="1" applyFill="1" applyBorder="1" applyAlignment="1">
      <alignment horizontal="right" vertical="center"/>
      <protection/>
    </xf>
    <xf numFmtId="0" fontId="8" fillId="59" borderId="0" xfId="15" applyFont="1" applyFill="1" applyBorder="1" applyAlignment="1" applyProtection="1">
      <alignment horizontal="right" vertical="center"/>
      <protection/>
    </xf>
    <xf numFmtId="0" fontId="5" fillId="59" borderId="24" xfId="15" applyFont="1" applyFill="1" applyBorder="1" applyAlignment="1" applyProtection="1">
      <alignment horizontal="right" vertical="center"/>
      <protection/>
    </xf>
    <xf numFmtId="0" fontId="0" fillId="59" borderId="24" xfId="15" applyFont="1" applyFill="1" applyBorder="1" applyAlignment="1" applyProtection="1">
      <alignment horizontal="right" vertical="center"/>
      <protection/>
    </xf>
    <xf numFmtId="0" fontId="2" fillId="0" borderId="24" xfId="1668" applyFont="1" applyFill="1" applyBorder="1" applyAlignment="1">
      <alignment horizontal="right" vertical="center"/>
      <protection/>
    </xf>
    <xf numFmtId="0" fontId="7" fillId="57" borderId="0" xfId="108" applyNumberFormat="1" applyFont="1" applyFill="1" applyBorder="1" applyAlignment="1">
      <alignment vertical="center" wrapText="1"/>
    </xf>
    <xf numFmtId="167" fontId="2" fillId="0" borderId="0" xfId="1668" applyNumberFormat="1" applyFont="1" applyFill="1" applyBorder="1" applyAlignment="1" applyProtection="1">
      <alignment vertical="center"/>
      <protection/>
    </xf>
    <xf numFmtId="169" fontId="7" fillId="0" borderId="0" xfId="108" applyNumberFormat="1" applyFont="1" applyFill="1" applyBorder="1" applyAlignment="1" applyProtection="1">
      <alignment vertical="center"/>
      <protection/>
    </xf>
    <xf numFmtId="3" fontId="2" fillId="0" borderId="33" xfId="0" applyNumberFormat="1" applyFont="1" applyFill="1" applyBorder="1" applyAlignment="1">
      <alignment vertical="center"/>
    </xf>
    <xf numFmtId="3" fontId="2" fillId="0" borderId="20" xfId="0" applyNumberFormat="1" applyFont="1" applyFill="1" applyBorder="1" applyAlignment="1">
      <alignment vertical="center"/>
    </xf>
    <xf numFmtId="171" fontId="2" fillId="0" borderId="0" xfId="0" applyNumberFormat="1" applyFont="1" applyFill="1" applyBorder="1" applyAlignment="1">
      <alignment vertical="center"/>
    </xf>
    <xf numFmtId="178" fontId="2" fillId="0" borderId="0" xfId="0" applyNumberFormat="1" applyFont="1" applyFill="1" applyAlignment="1">
      <alignment vertical="center"/>
    </xf>
    <xf numFmtId="3" fontId="8" fillId="60" borderId="0" xfId="0" applyNumberFormat="1" applyFont="1" applyFill="1" applyBorder="1" applyAlignment="1">
      <alignment vertical="center"/>
    </xf>
    <xf numFmtId="169" fontId="2" fillId="0" borderId="0" xfId="105" applyNumberFormat="1" applyFont="1" applyFill="1" applyBorder="1" applyAlignment="1" applyProtection="1">
      <alignment vertical="center"/>
      <protection/>
    </xf>
    <xf numFmtId="169" fontId="2" fillId="0" borderId="33" xfId="105" applyNumberFormat="1" applyFont="1" applyFill="1" applyBorder="1" applyAlignment="1" applyProtection="1">
      <alignment vertical="center"/>
      <protection/>
    </xf>
    <xf numFmtId="169" fontId="2" fillId="0" borderId="25" xfId="105" applyNumberFormat="1" applyFont="1" applyFill="1" applyBorder="1" applyAlignment="1" applyProtection="1">
      <alignment vertical="center"/>
      <protection/>
    </xf>
    <xf numFmtId="169" fontId="2" fillId="0" borderId="20" xfId="105" applyNumberFormat="1" applyFont="1" applyFill="1" applyBorder="1" applyAlignment="1" applyProtection="1">
      <alignment vertical="center"/>
      <protection/>
    </xf>
    <xf numFmtId="169" fontId="2" fillId="0" borderId="0" xfId="105" applyNumberFormat="1" applyFont="1" applyFill="1" applyBorder="1" applyAlignment="1">
      <alignment vertical="center"/>
    </xf>
    <xf numFmtId="169" fontId="2" fillId="0" borderId="39" xfId="105" applyNumberFormat="1" applyFont="1" applyFill="1" applyBorder="1" applyAlignment="1" applyProtection="1">
      <alignment vertical="center"/>
      <protection/>
    </xf>
    <xf numFmtId="169" fontId="2" fillId="0" borderId="0" xfId="105" applyNumberFormat="1" applyFont="1" applyFill="1" applyAlignment="1" applyProtection="1">
      <alignment vertical="center"/>
      <protection/>
    </xf>
    <xf numFmtId="169" fontId="2" fillId="0" borderId="26" xfId="105" applyNumberFormat="1" applyFont="1" applyFill="1" applyBorder="1" applyAlignment="1" applyProtection="1">
      <alignment vertical="center"/>
      <protection/>
    </xf>
    <xf numFmtId="169" fontId="2" fillId="0" borderId="47" xfId="105" applyNumberFormat="1" applyFont="1" applyFill="1" applyBorder="1" applyAlignment="1" applyProtection="1">
      <alignment vertical="center"/>
      <protection/>
    </xf>
    <xf numFmtId="0" fontId="2" fillId="0" borderId="24" xfId="1668" applyFont="1" applyBorder="1" applyAlignment="1" applyProtection="1">
      <alignment vertical="center"/>
      <protection/>
    </xf>
    <xf numFmtId="0" fontId="0" fillId="0" borderId="24" xfId="1668" applyBorder="1" applyAlignment="1" applyProtection="1">
      <alignment vertical="center"/>
      <protection/>
    </xf>
    <xf numFmtId="0" fontId="8" fillId="60" borderId="0" xfId="1668" applyFont="1" applyFill="1" applyBorder="1" applyAlignment="1" applyProtection="1">
      <alignment horizontal="right" vertical="center"/>
      <protection/>
    </xf>
    <xf numFmtId="0" fontId="5" fillId="60" borderId="24" xfId="1668" applyFont="1" applyFill="1" applyBorder="1" applyAlignment="1" applyProtection="1">
      <alignment horizontal="right" vertical="center"/>
      <protection/>
    </xf>
    <xf numFmtId="167" fontId="8" fillId="60" borderId="0" xfId="1668" applyNumberFormat="1" applyFont="1" applyFill="1" applyBorder="1" applyAlignment="1" applyProtection="1">
      <alignment vertical="center"/>
      <protection/>
    </xf>
    <xf numFmtId="3" fontId="8" fillId="60" borderId="0" xfId="0" applyNumberFormat="1" applyFont="1" applyFill="1" applyBorder="1" applyAlignment="1" applyProtection="1">
      <alignment vertical="center"/>
      <protection/>
    </xf>
    <xf numFmtId="3" fontId="8" fillId="60" borderId="33" xfId="0" applyNumberFormat="1" applyFont="1" applyFill="1" applyBorder="1" applyAlignment="1" applyProtection="1">
      <alignment vertical="center"/>
      <protection/>
    </xf>
    <xf numFmtId="3" fontId="8" fillId="60" borderId="25" xfId="0" applyNumberFormat="1" applyFont="1" applyFill="1" applyBorder="1" applyAlignment="1" applyProtection="1">
      <alignment vertical="center"/>
      <protection/>
    </xf>
    <xf numFmtId="3" fontId="8" fillId="60" borderId="20" xfId="0" applyNumberFormat="1" applyFont="1" applyFill="1" applyBorder="1" applyAlignment="1" applyProtection="1">
      <alignment vertical="center"/>
      <protection/>
    </xf>
    <xf numFmtId="3" fontId="8" fillId="60" borderId="39" xfId="0" applyNumberFormat="1" applyFont="1" applyFill="1" applyBorder="1" applyAlignment="1" applyProtection="1">
      <alignment vertical="center"/>
      <protection/>
    </xf>
    <xf numFmtId="3" fontId="8" fillId="60" borderId="0" xfId="0" applyNumberFormat="1" applyFont="1" applyFill="1" applyAlignment="1" applyProtection="1">
      <alignment vertical="center"/>
      <protection/>
    </xf>
    <xf numFmtId="3" fontId="8" fillId="60" borderId="26" xfId="0" applyNumberFormat="1" applyFont="1" applyFill="1" applyBorder="1" applyAlignment="1" applyProtection="1">
      <alignment vertical="center"/>
      <protection/>
    </xf>
    <xf numFmtId="3" fontId="8" fillId="60" borderId="47" xfId="0" applyNumberFormat="1" applyFont="1" applyFill="1" applyBorder="1" applyAlignment="1" applyProtection="1">
      <alignment vertical="center"/>
      <protection/>
    </xf>
    <xf numFmtId="167" fontId="8" fillId="0" borderId="0" xfId="1668" applyNumberFormat="1" applyFont="1" applyAlignment="1" applyProtection="1">
      <alignment vertical="center"/>
      <protection/>
    </xf>
    <xf numFmtId="167" fontId="2" fillId="0" borderId="26" xfId="0" applyNumberFormat="1" applyFont="1" applyFill="1" applyBorder="1" applyAlignment="1">
      <alignment vertical="center"/>
    </xf>
    <xf numFmtId="0" fontId="2"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167" fontId="2" fillId="0" borderId="34" xfId="0" applyNumberFormat="1" applyFont="1" applyFill="1" applyBorder="1" applyAlignment="1">
      <alignment vertical="center"/>
    </xf>
    <xf numFmtId="167" fontId="8" fillId="60" borderId="26" xfId="0" applyNumberFormat="1" applyFont="1" applyFill="1" applyBorder="1" applyAlignment="1">
      <alignment vertical="center"/>
    </xf>
    <xf numFmtId="167" fontId="8" fillId="60" borderId="0" xfId="0" applyNumberFormat="1" applyFont="1" applyFill="1" applyBorder="1" applyAlignment="1">
      <alignment vertical="center"/>
    </xf>
    <xf numFmtId="0" fontId="43" fillId="0" borderId="0" xfId="0" applyFont="1" applyFill="1" applyBorder="1" applyAlignment="1">
      <alignment horizontal="left" vertical="center"/>
    </xf>
    <xf numFmtId="167" fontId="2" fillId="0" borderId="33" xfId="0" applyNumberFormat="1" applyFont="1" applyFill="1" applyBorder="1" applyAlignment="1">
      <alignment vertical="center"/>
    </xf>
    <xf numFmtId="167" fontId="2" fillId="0" borderId="20" xfId="0" applyNumberFormat="1" applyFont="1" applyFill="1" applyBorder="1" applyAlignment="1">
      <alignment vertical="center"/>
    </xf>
    <xf numFmtId="0" fontId="2" fillId="0" borderId="0" xfId="0" applyFont="1" applyFill="1" applyBorder="1" applyAlignment="1">
      <alignment horizontal="left" vertical="center"/>
    </xf>
    <xf numFmtId="167" fontId="2" fillId="0" borderId="26" xfId="1668" applyNumberFormat="1" applyFont="1" applyFill="1" applyBorder="1" applyAlignment="1">
      <alignment vertical="center"/>
      <protection/>
    </xf>
    <xf numFmtId="0" fontId="8" fillId="0" borderId="24" xfId="1668" applyFont="1" applyFill="1" applyBorder="1" applyAlignment="1">
      <alignment horizontal="right" vertical="center"/>
      <protection/>
    </xf>
    <xf numFmtId="167" fontId="8" fillId="0" borderId="26" xfId="1668" applyNumberFormat="1" applyFont="1" applyFill="1" applyBorder="1" applyAlignment="1">
      <alignment vertical="center"/>
      <protection/>
    </xf>
    <xf numFmtId="167" fontId="2" fillId="0" borderId="0" xfId="21" applyNumberFormat="1" applyFont="1" applyFill="1" applyBorder="1" applyAlignment="1" applyProtection="1">
      <alignment horizontal="center" vertical="center"/>
      <protection/>
    </xf>
    <xf numFmtId="171" fontId="8" fillId="59" borderId="24" xfId="0" applyNumberFormat="1" applyFont="1" applyFill="1" applyBorder="1" applyAlignment="1">
      <alignment vertical="center"/>
    </xf>
    <xf numFmtId="0" fontId="8" fillId="59" borderId="0" xfId="1668" applyFont="1" applyFill="1" applyBorder="1" applyAlignment="1">
      <alignment horizontal="right" vertical="center"/>
      <protection/>
    </xf>
    <xf numFmtId="0" fontId="8" fillId="59" borderId="24" xfId="1668" applyFont="1" applyFill="1" applyBorder="1" applyAlignment="1">
      <alignment horizontal="right" vertical="center"/>
      <protection/>
    </xf>
    <xf numFmtId="167" fontId="8" fillId="0" borderId="25" xfId="1668" applyNumberFormat="1" applyFont="1" applyFill="1" applyBorder="1" applyAlignment="1">
      <alignment vertical="center"/>
      <protection/>
    </xf>
    <xf numFmtId="167" fontId="2" fillId="0" borderId="33" xfId="1668" applyNumberFormat="1" applyFont="1" applyFill="1" applyBorder="1" applyAlignment="1">
      <alignment vertical="center"/>
      <protection/>
    </xf>
    <xf numFmtId="167" fontId="2" fillId="0" borderId="20" xfId="1668" applyNumberFormat="1" applyFont="1" applyFill="1" applyBorder="1" applyAlignment="1">
      <alignment vertical="center"/>
      <protection/>
    </xf>
    <xf numFmtId="167" fontId="2" fillId="0" borderId="25" xfId="1668" applyNumberFormat="1" applyFont="1" applyFill="1" applyBorder="1" applyAlignment="1">
      <alignment vertical="center"/>
      <protection/>
    </xf>
    <xf numFmtId="0" fontId="2" fillId="0" borderId="0" xfId="1668" applyFont="1" applyAlignment="1">
      <alignment vertical="center" wrapText="1"/>
      <protection/>
    </xf>
    <xf numFmtId="0" fontId="2" fillId="0" borderId="0" xfId="1668" applyFont="1" applyAlignment="1" quotePrefix="1">
      <alignment horizontal="left" vertical="center"/>
      <protection/>
    </xf>
    <xf numFmtId="167" fontId="2" fillId="0" borderId="39" xfId="1668" applyNumberFormat="1" applyFont="1" applyFill="1" applyBorder="1" applyAlignment="1">
      <alignment vertical="center"/>
      <protection/>
    </xf>
    <xf numFmtId="0" fontId="0" fillId="0" borderId="0" xfId="1668" applyFont="1" applyBorder="1" applyAlignment="1">
      <alignment vertical="center"/>
      <protection/>
    </xf>
    <xf numFmtId="0" fontId="8" fillId="0" borderId="0" xfId="1668" applyFont="1" applyBorder="1" applyAlignment="1" quotePrefix="1">
      <alignment horizontal="left" vertical="center" wrapText="1"/>
      <protection/>
    </xf>
    <xf numFmtId="171" fontId="2" fillId="0" borderId="24" xfId="0" applyNumberFormat="1" applyFont="1" applyFill="1" applyBorder="1" applyAlignment="1">
      <alignment vertical="center"/>
    </xf>
    <xf numFmtId="0" fontId="8" fillId="0" borderId="0" xfId="0" applyFont="1" applyFill="1" applyBorder="1" applyAlignment="1" quotePrefix="1">
      <alignment horizontal="left" vertical="center"/>
    </xf>
    <xf numFmtId="0" fontId="2" fillId="0" borderId="26" xfId="0" applyFont="1" applyFill="1" applyBorder="1" applyAlignment="1">
      <alignment horizontal="left" vertical="center" wrapText="1"/>
    </xf>
    <xf numFmtId="0" fontId="2" fillId="59" borderId="0" xfId="21" applyFont="1" applyFill="1" applyBorder="1" applyAlignment="1" applyProtection="1">
      <alignment horizontal="center" vertical="center"/>
      <protection/>
    </xf>
    <xf numFmtId="0" fontId="8" fillId="60" borderId="0" xfId="0" applyFont="1" applyFill="1" applyBorder="1" applyAlignment="1" quotePrefix="1">
      <alignment vertical="center"/>
    </xf>
    <xf numFmtId="0" fontId="2" fillId="0" borderId="0" xfId="0" applyFont="1" applyFill="1" applyBorder="1" applyAlignment="1" quotePrefix="1">
      <alignment vertical="center"/>
    </xf>
    <xf numFmtId="0" fontId="0" fillId="0" borderId="24" xfId="0" applyFont="1" applyFill="1" applyBorder="1" applyAlignment="1">
      <alignment horizontal="right" vertical="center"/>
    </xf>
    <xf numFmtId="0" fontId="8" fillId="0" borderId="26" xfId="1668" applyFont="1" applyBorder="1" applyAlignment="1" quotePrefix="1">
      <alignment horizontal="left" vertical="center"/>
      <protection/>
    </xf>
    <xf numFmtId="0" fontId="2" fillId="0" borderId="26" xfId="1668" applyFont="1" applyBorder="1" applyAlignment="1">
      <alignment horizontal="right" vertical="center"/>
      <protection/>
    </xf>
    <xf numFmtId="167" fontId="8" fillId="0" borderId="39" xfId="1668" applyNumberFormat="1" applyFont="1" applyFill="1" applyBorder="1" applyAlignment="1">
      <alignment vertical="center"/>
      <protection/>
    </xf>
    <xf numFmtId="0" fontId="43" fillId="0" borderId="26" xfId="0" applyFont="1" applyFill="1" applyBorder="1" applyAlignment="1">
      <alignment horizontal="left" vertical="center"/>
    </xf>
    <xf numFmtId="0" fontId="2" fillId="0" borderId="0" xfId="21" applyFont="1" applyBorder="1" applyAlignment="1" applyProtection="1">
      <alignment horizontal="left" vertical="center"/>
      <protection/>
    </xf>
    <xf numFmtId="167" fontId="2" fillId="0" borderId="0" xfId="21" applyNumberFormat="1" applyFont="1" applyBorder="1" applyAlignment="1" applyProtection="1">
      <alignment vertical="center"/>
      <protection/>
    </xf>
    <xf numFmtId="167" fontId="2" fillId="0" borderId="31" xfId="1668" applyNumberFormat="1" applyFont="1" applyBorder="1" applyAlignment="1">
      <alignment vertical="center"/>
      <protection/>
    </xf>
    <xf numFmtId="0" fontId="0" fillId="0" borderId="0" xfId="0" applyBorder="1" applyAlignment="1">
      <alignment vertical="center"/>
    </xf>
    <xf numFmtId="0" fontId="0" fillId="0" borderId="0" xfId="0" applyFill="1" applyBorder="1" applyAlignment="1">
      <alignment vertical="center"/>
    </xf>
    <xf numFmtId="3" fontId="8" fillId="59" borderId="26" xfId="0" applyNumberFormat="1" applyFont="1" applyFill="1" applyBorder="1" applyAlignment="1">
      <alignment vertical="center"/>
    </xf>
    <xf numFmtId="3" fontId="10" fillId="0" borderId="24" xfId="0" applyNumberFormat="1" applyFont="1" applyFill="1" applyBorder="1" applyAlignment="1">
      <alignment vertical="center"/>
    </xf>
    <xf numFmtId="0" fontId="4" fillId="0" borderId="0" xfId="15" applyFont="1" applyBorder="1" applyAlignment="1" applyProtection="1">
      <alignment vertical="center"/>
      <protection/>
    </xf>
    <xf numFmtId="0" fontId="4" fillId="0" borderId="0" xfId="15" applyFont="1" applyBorder="1" applyAlignment="1" applyProtection="1">
      <alignment horizontal="center" vertical="center"/>
      <protection/>
    </xf>
    <xf numFmtId="3" fontId="8" fillId="59" borderId="25" xfId="0" applyNumberFormat="1" applyFont="1" applyFill="1" applyBorder="1" applyAlignment="1">
      <alignment vertical="center"/>
    </xf>
    <xf numFmtId="3" fontId="8" fillId="59" borderId="20" xfId="0" applyNumberFormat="1" applyFont="1" applyFill="1" applyBorder="1" applyAlignment="1">
      <alignment vertical="center"/>
    </xf>
    <xf numFmtId="3" fontId="8" fillId="59" borderId="0" xfId="0" applyNumberFormat="1" applyFont="1" applyFill="1" applyBorder="1" applyAlignment="1">
      <alignment vertical="center"/>
    </xf>
    <xf numFmtId="165" fontId="8" fillId="59" borderId="0" xfId="0" applyNumberFormat="1" applyFont="1" applyFill="1" applyBorder="1" applyAlignment="1">
      <alignment vertical="center"/>
    </xf>
    <xf numFmtId="0" fontId="8" fillId="59" borderId="0" xfId="0" applyFont="1" applyFill="1" applyBorder="1" applyAlignment="1">
      <alignment horizontal="right" vertical="center"/>
    </xf>
    <xf numFmtId="0" fontId="8" fillId="59" borderId="24" xfId="0" applyFont="1" applyFill="1" applyBorder="1" applyAlignment="1">
      <alignment horizontal="right" vertical="center"/>
    </xf>
    <xf numFmtId="167" fontId="8" fillId="59" borderId="23" xfId="0" applyNumberFormat="1" applyFont="1" applyFill="1" applyBorder="1" applyAlignment="1">
      <alignment horizontal="center" vertical="center"/>
    </xf>
    <xf numFmtId="3" fontId="8" fillId="59" borderId="0" xfId="0" applyNumberFormat="1" applyFont="1" applyFill="1" applyAlignment="1">
      <alignment vertical="center"/>
    </xf>
    <xf numFmtId="3" fontId="8" fillId="59" borderId="33" xfId="0" applyNumberFormat="1" applyFont="1" applyFill="1" applyBorder="1" applyAlignment="1">
      <alignment vertical="center"/>
    </xf>
    <xf numFmtId="3" fontId="2" fillId="0" borderId="0" xfId="1668" applyNumberFormat="1" applyFont="1" applyFill="1" applyBorder="1" applyAlignment="1" applyProtection="1">
      <alignment vertical="center"/>
      <protection/>
    </xf>
    <xf numFmtId="169" fontId="2" fillId="0" borderId="34" xfId="105" applyNumberFormat="1" applyFont="1" applyFill="1" applyBorder="1" applyAlignment="1" applyProtection="1">
      <alignment vertical="center"/>
      <protection/>
    </xf>
    <xf numFmtId="0" fontId="5" fillId="47" borderId="26" xfId="1622" applyFont="1" applyFill="1" applyBorder="1" applyAlignment="1">
      <alignment horizontal="center" vertical="center"/>
      <protection/>
    </xf>
    <xf numFmtId="0" fontId="5" fillId="47" borderId="45" xfId="1622" applyFont="1" applyFill="1" applyBorder="1" applyAlignment="1">
      <alignment horizontal="center" vertical="center"/>
      <protection/>
    </xf>
    <xf numFmtId="0" fontId="5" fillId="47" borderId="36" xfId="1622" applyFont="1" applyFill="1" applyBorder="1" applyAlignment="1">
      <alignment horizontal="center" vertical="center"/>
      <protection/>
    </xf>
    <xf numFmtId="168" fontId="14" fillId="47" borderId="35" xfId="15" applyNumberFormat="1" applyFont="1" applyFill="1" applyBorder="1" applyAlignment="1">
      <alignment vertical="center"/>
      <protection/>
    </xf>
    <xf numFmtId="168" fontId="14" fillId="47" borderId="41" xfId="15" applyNumberFormat="1" applyFont="1" applyFill="1" applyBorder="1" applyAlignment="1">
      <alignment vertical="center"/>
      <protection/>
    </xf>
    <xf numFmtId="0" fontId="8" fillId="59" borderId="0" xfId="21" applyFont="1" applyFill="1" applyBorder="1" applyAlignment="1" applyProtection="1">
      <alignment horizontal="right" vertical="center"/>
      <protection/>
    </xf>
    <xf numFmtId="0" fontId="0" fillId="0" borderId="0" xfId="21" applyFont="1" applyFill="1" applyAlignment="1" applyProtection="1">
      <alignment vertical="center"/>
      <protection/>
    </xf>
    <xf numFmtId="0" fontId="2" fillId="0" borderId="0" xfId="21" applyFont="1" applyFill="1" applyAlignment="1" applyProtection="1">
      <alignment vertical="center"/>
      <protection/>
    </xf>
    <xf numFmtId="0" fontId="2" fillId="61" borderId="0" xfId="21" applyFont="1" applyFill="1" applyAlignment="1" applyProtection="1">
      <alignment vertical="center"/>
      <protection/>
    </xf>
    <xf numFmtId="0" fontId="19" fillId="0" borderId="0" xfId="21" applyFont="1" applyFill="1" applyAlignment="1" applyProtection="1">
      <alignment vertical="center"/>
      <protection/>
    </xf>
    <xf numFmtId="0" fontId="2" fillId="0" borderId="26" xfId="21" applyFont="1" applyBorder="1" applyAlignment="1" applyProtection="1">
      <alignment vertical="center"/>
      <protection/>
    </xf>
    <xf numFmtId="0" fontId="2" fillId="0" borderId="26" xfId="21" applyFont="1" applyBorder="1" applyAlignment="1" applyProtection="1">
      <alignment horizontal="right" vertical="center"/>
      <protection/>
    </xf>
    <xf numFmtId="0" fontId="0" fillId="0" borderId="26" xfId="21" applyFont="1" applyFill="1" applyBorder="1" applyAlignment="1" applyProtection="1">
      <alignment vertical="center"/>
      <protection/>
    </xf>
    <xf numFmtId="0" fontId="2" fillId="61" borderId="26" xfId="21" applyFont="1" applyFill="1" applyBorder="1" applyAlignment="1" applyProtection="1">
      <alignment vertical="center"/>
      <protection/>
    </xf>
    <xf numFmtId="0" fontId="0" fillId="0" borderId="26" xfId="21" applyFont="1" applyBorder="1" applyAlignment="1" applyProtection="1">
      <alignment vertical="center"/>
      <protection/>
    </xf>
    <xf numFmtId="0" fontId="0" fillId="47" borderId="35" xfId="15" applyFont="1" applyFill="1" applyBorder="1" applyAlignment="1" applyProtection="1">
      <alignment vertical="center"/>
      <protection/>
    </xf>
    <xf numFmtId="0" fontId="0" fillId="47" borderId="41" xfId="15" applyFont="1" applyFill="1" applyBorder="1" applyAlignment="1" applyProtection="1">
      <alignment vertical="center"/>
      <protection/>
    </xf>
    <xf numFmtId="0" fontId="2" fillId="0" borderId="0" xfId="21" applyFont="1" applyBorder="1" applyAlignment="1" applyProtection="1">
      <alignment vertical="center"/>
      <protection/>
    </xf>
    <xf numFmtId="0" fontId="2" fillId="0" borderId="0" xfId="21" applyFont="1" applyBorder="1" applyAlignment="1" applyProtection="1">
      <alignment horizontal="right" vertical="center"/>
      <protection/>
    </xf>
    <xf numFmtId="0" fontId="0" fillId="59" borderId="0" xfId="21" applyFont="1" applyFill="1" applyAlignment="1" applyProtection="1">
      <alignment vertical="center"/>
      <protection/>
    </xf>
    <xf numFmtId="0" fontId="2" fillId="0" borderId="23" xfId="21" applyFont="1" applyFill="1" applyBorder="1" applyAlignment="1" applyProtection="1">
      <alignment horizontal="center" vertical="center"/>
      <protection/>
    </xf>
    <xf numFmtId="0" fontId="2" fillId="58" borderId="23" xfId="21" applyFont="1" applyFill="1" applyBorder="1" applyAlignment="1" applyProtection="1">
      <alignment horizontal="center" vertical="center"/>
      <protection/>
    </xf>
    <xf numFmtId="0" fontId="8" fillId="58" borderId="23" xfId="21" applyFont="1" applyFill="1" applyBorder="1" applyAlignment="1" applyProtection="1">
      <alignment horizontal="center" vertical="center"/>
      <protection/>
    </xf>
    <xf numFmtId="0" fontId="2" fillId="58" borderId="0" xfId="21" applyFont="1" applyFill="1" applyBorder="1" applyAlignment="1" applyProtection="1">
      <alignment horizontal="center" vertical="center"/>
      <protection/>
    </xf>
    <xf numFmtId="0" fontId="2" fillId="61" borderId="0" xfId="21" applyFont="1" applyFill="1" applyBorder="1" applyAlignment="1" applyProtection="1">
      <alignment horizontal="right" vertical="center"/>
      <protection/>
    </xf>
    <xf numFmtId="0" fontId="0" fillId="0" borderId="0" xfId="21" applyFont="1" applyAlignment="1" applyProtection="1">
      <alignment horizontal="right" vertical="center"/>
      <protection/>
    </xf>
    <xf numFmtId="0" fontId="2" fillId="0" borderId="24" xfId="21" applyFont="1" applyFill="1" applyBorder="1" applyAlignment="1" applyProtection="1">
      <alignment vertical="center"/>
      <protection/>
    </xf>
    <xf numFmtId="0" fontId="0" fillId="0" borderId="24" xfId="21" applyFont="1" applyFill="1" applyBorder="1" applyAlignment="1" applyProtection="1">
      <alignment horizontal="right" vertical="center"/>
      <protection/>
    </xf>
    <xf numFmtId="0" fontId="0" fillId="0" borderId="24" xfId="21" applyFont="1" applyFill="1" applyBorder="1" applyAlignment="1" applyProtection="1">
      <alignment horizontal="center" vertical="center"/>
      <protection/>
    </xf>
    <xf numFmtId="0" fontId="0" fillId="58" borderId="24" xfId="21" applyFont="1" applyFill="1" applyBorder="1" applyAlignment="1" applyProtection="1">
      <alignment horizontal="center" vertical="center"/>
      <protection/>
    </xf>
    <xf numFmtId="0" fontId="5" fillId="58" borderId="24" xfId="21" applyFont="1" applyFill="1" applyBorder="1" applyAlignment="1" applyProtection="1">
      <alignment horizontal="center" vertical="center"/>
      <protection/>
    </xf>
    <xf numFmtId="0" fontId="0" fillId="59" borderId="24" xfId="21" applyFont="1" applyFill="1" applyBorder="1" applyAlignment="1" applyProtection="1">
      <alignment vertical="center"/>
      <protection/>
    </xf>
    <xf numFmtId="0" fontId="5" fillId="59" borderId="24" xfId="21" applyFont="1" applyFill="1" applyBorder="1" applyAlignment="1" applyProtection="1">
      <alignment horizontal="right" vertical="center"/>
      <protection/>
    </xf>
    <xf numFmtId="0" fontId="0" fillId="61" borderId="24" xfId="21" applyFont="1" applyFill="1" applyBorder="1" applyAlignment="1" applyProtection="1">
      <alignment horizontal="right" vertical="center"/>
      <protection/>
    </xf>
    <xf numFmtId="0" fontId="0" fillId="0" borderId="24" xfId="21" applyFont="1" applyBorder="1" applyAlignment="1" applyProtection="1">
      <alignment horizontal="right" vertical="center"/>
      <protection/>
    </xf>
    <xf numFmtId="0" fontId="0" fillId="59" borderId="24" xfId="21" applyFont="1" applyFill="1" applyBorder="1" applyAlignment="1" applyProtection="1">
      <alignment horizontal="center" vertical="center"/>
      <protection/>
    </xf>
    <xf numFmtId="49" fontId="2" fillId="0" borderId="0" xfId="21" applyNumberFormat="1" applyFont="1" applyBorder="1" applyAlignment="1" applyProtection="1">
      <alignment vertical="center"/>
      <protection/>
    </xf>
    <xf numFmtId="167" fontId="2" fillId="0" borderId="0" xfId="21" applyNumberFormat="1" applyFont="1" applyBorder="1" applyAlignment="1" applyProtection="1">
      <alignment horizontal="center" vertical="center"/>
      <protection/>
    </xf>
    <xf numFmtId="167" fontId="2" fillId="58" borderId="0" xfId="21" applyNumberFormat="1" applyFont="1" applyFill="1" applyBorder="1" applyAlignment="1" applyProtection="1">
      <alignment horizontal="center" vertical="center"/>
      <protection/>
    </xf>
    <xf numFmtId="167" fontId="8" fillId="58" borderId="0" xfId="21" applyNumberFormat="1" applyFont="1" applyFill="1" applyBorder="1" applyAlignment="1" applyProtection="1">
      <alignment horizontal="center" vertical="center"/>
      <protection/>
    </xf>
    <xf numFmtId="167" fontId="8" fillId="59" borderId="0" xfId="21" applyNumberFormat="1" applyFont="1" applyFill="1" applyBorder="1" applyAlignment="1" applyProtection="1">
      <alignment horizontal="center" vertical="center"/>
      <protection/>
    </xf>
    <xf numFmtId="167" fontId="2" fillId="59" borderId="0" xfId="21" applyNumberFormat="1" applyFont="1" applyFill="1" applyBorder="1" applyAlignment="1" applyProtection="1">
      <alignment horizontal="center" vertical="center"/>
      <protection/>
    </xf>
    <xf numFmtId="167" fontId="2" fillId="61" borderId="0" xfId="21" applyNumberFormat="1" applyFont="1" applyFill="1" applyBorder="1" applyAlignment="1" applyProtection="1">
      <alignment horizontal="center" vertical="center"/>
      <protection/>
    </xf>
    <xf numFmtId="167" fontId="8" fillId="0" borderId="0" xfId="21" applyNumberFormat="1" applyFont="1" applyFill="1" applyBorder="1" applyAlignment="1" applyProtection="1">
      <alignment horizontal="center" vertical="center"/>
      <protection/>
    </xf>
    <xf numFmtId="167" fontId="2" fillId="0" borderId="0" xfId="21" applyNumberFormat="1" applyFont="1" applyFill="1" applyBorder="1" applyAlignment="1" applyProtection="1">
      <alignment vertical="center"/>
      <protection/>
    </xf>
    <xf numFmtId="167" fontId="2" fillId="58" borderId="0" xfId="21" applyNumberFormat="1" applyFont="1" applyFill="1" applyBorder="1" applyAlignment="1" applyProtection="1">
      <alignment vertical="center"/>
      <protection/>
    </xf>
    <xf numFmtId="166" fontId="8" fillId="58" borderId="0" xfId="21" applyNumberFormat="1" applyFont="1" applyFill="1" applyBorder="1" applyAlignment="1" applyProtection="1">
      <alignment vertical="center"/>
      <protection/>
    </xf>
    <xf numFmtId="0" fontId="0" fillId="59" borderId="0" xfId="21" applyFont="1" applyFill="1" applyBorder="1" applyAlignment="1" applyProtection="1">
      <alignment vertical="center"/>
      <protection/>
    </xf>
    <xf numFmtId="166" fontId="8" fillId="59" borderId="0" xfId="21" applyNumberFormat="1" applyFont="1" applyFill="1" applyBorder="1" applyAlignment="1" applyProtection="1">
      <alignment vertical="center"/>
      <protection/>
    </xf>
    <xf numFmtId="167" fontId="2" fillId="59" borderId="0" xfId="21" applyNumberFormat="1" applyFont="1" applyFill="1" applyBorder="1" applyAlignment="1" applyProtection="1">
      <alignment vertical="center"/>
      <protection/>
    </xf>
    <xf numFmtId="167" fontId="2" fillId="61" borderId="0" xfId="21" applyNumberFormat="1" applyFont="1" applyFill="1" applyBorder="1" applyAlignment="1" applyProtection="1">
      <alignment vertical="center"/>
      <protection/>
    </xf>
    <xf numFmtId="166" fontId="2" fillId="0" borderId="0" xfId="21" applyNumberFormat="1" applyFont="1" applyFill="1" applyBorder="1" applyAlignment="1" applyProtection="1">
      <alignment vertical="center"/>
      <protection/>
    </xf>
    <xf numFmtId="0" fontId="6" fillId="0" borderId="0" xfId="15" applyFont="1" applyAlignment="1" applyProtection="1">
      <alignment vertical="center"/>
      <protection/>
    </xf>
    <xf numFmtId="167" fontId="8" fillId="58" borderId="0" xfId="21" applyNumberFormat="1" applyFont="1" applyFill="1" applyBorder="1" applyAlignment="1" applyProtection="1">
      <alignment vertical="center"/>
      <protection/>
    </xf>
    <xf numFmtId="167" fontId="2" fillId="0" borderId="26" xfId="21" applyNumberFormat="1" applyFont="1" applyFill="1" applyBorder="1" applyAlignment="1" applyProtection="1">
      <alignment vertical="center"/>
      <protection/>
    </xf>
    <xf numFmtId="0" fontId="2" fillId="0" borderId="0" xfId="21" applyNumberFormat="1" applyFont="1" applyBorder="1" applyAlignment="1" applyProtection="1">
      <alignment horizontal="left" vertical="center"/>
      <protection/>
    </xf>
    <xf numFmtId="167" fontId="2" fillId="0" borderId="29" xfId="21" applyNumberFormat="1" applyFont="1" applyBorder="1" applyAlignment="1" applyProtection="1">
      <alignment vertical="center"/>
      <protection/>
    </xf>
    <xf numFmtId="167" fontId="2" fillId="0" borderId="34" xfId="21" applyNumberFormat="1" applyFont="1" applyBorder="1" applyAlignment="1" applyProtection="1">
      <alignment vertical="center"/>
      <protection/>
    </xf>
    <xf numFmtId="167" fontId="2" fillId="0" borderId="32" xfId="21" applyNumberFormat="1" applyFont="1" applyBorder="1" applyAlignment="1" applyProtection="1">
      <alignment vertical="center"/>
      <protection/>
    </xf>
    <xf numFmtId="167" fontId="2" fillId="0" borderId="31" xfId="21" applyNumberFormat="1" applyFont="1" applyBorder="1" applyAlignment="1" applyProtection="1">
      <alignment vertical="center"/>
      <protection/>
    </xf>
    <xf numFmtId="167" fontId="2" fillId="58" borderId="29" xfId="21" applyNumberFormat="1" applyFont="1" applyFill="1" applyBorder="1" applyAlignment="1" applyProtection="1">
      <alignment vertical="center"/>
      <protection/>
    </xf>
    <xf numFmtId="167" fontId="2" fillId="58" borderId="34" xfId="21" applyNumberFormat="1" applyFont="1" applyFill="1" applyBorder="1" applyAlignment="1" applyProtection="1">
      <alignment vertical="center"/>
      <protection/>
    </xf>
    <xf numFmtId="166" fontId="8" fillId="58" borderId="34" xfId="21" applyNumberFormat="1" applyFont="1" applyFill="1" applyBorder="1" applyAlignment="1" applyProtection="1">
      <alignment vertical="center"/>
      <protection/>
    </xf>
    <xf numFmtId="167" fontId="2" fillId="58" borderId="31" xfId="21" applyNumberFormat="1" applyFont="1" applyFill="1" applyBorder="1" applyAlignment="1" applyProtection="1">
      <alignment vertical="center"/>
      <protection/>
    </xf>
    <xf numFmtId="0" fontId="0" fillId="59" borderId="29" xfId="21" applyFont="1" applyFill="1" applyBorder="1" applyAlignment="1" applyProtection="1">
      <alignment vertical="center"/>
      <protection/>
    </xf>
    <xf numFmtId="167" fontId="2" fillId="0" borderId="31" xfId="21" applyNumberFormat="1" applyFont="1" applyFill="1" applyBorder="1" applyAlignment="1" applyProtection="1">
      <alignment vertical="center"/>
      <protection/>
    </xf>
    <xf numFmtId="0" fontId="0" fillId="0" borderId="0" xfId="21" applyNumberFormat="1" applyFont="1" applyAlignment="1" applyProtection="1">
      <alignment vertical="center"/>
      <protection/>
    </xf>
    <xf numFmtId="0" fontId="7" fillId="0" borderId="0" xfId="21" applyFont="1" applyAlignment="1" applyProtection="1">
      <alignment horizontal="left" vertical="center" wrapText="1"/>
      <protection/>
    </xf>
    <xf numFmtId="0" fontId="7" fillId="0" borderId="0" xfId="21" applyFont="1" applyBorder="1" applyAlignment="1" applyProtection="1">
      <alignment horizontal="left" vertical="center" wrapText="1"/>
      <protection/>
    </xf>
    <xf numFmtId="0" fontId="7" fillId="0" borderId="28" xfId="21" applyFont="1" applyBorder="1" applyAlignment="1" applyProtection="1">
      <alignment horizontal="left" vertical="center" wrapText="1"/>
      <protection/>
    </xf>
    <xf numFmtId="0" fontId="7" fillId="0" borderId="31" xfId="21" applyFont="1" applyBorder="1" applyAlignment="1" applyProtection="1">
      <alignment horizontal="left" vertical="center" wrapText="1"/>
      <protection/>
    </xf>
    <xf numFmtId="0" fontId="7" fillId="0" borderId="0" xfId="21" applyFont="1" applyFill="1" applyBorder="1" applyAlignment="1" applyProtection="1">
      <alignment horizontal="left" vertical="center" wrapText="1"/>
      <protection/>
    </xf>
    <xf numFmtId="0" fontId="7" fillId="58" borderId="28" xfId="21" applyFont="1" applyFill="1" applyBorder="1" applyAlignment="1" applyProtection="1">
      <alignment horizontal="left" vertical="center" wrapText="1"/>
      <protection/>
    </xf>
    <xf numFmtId="0" fontId="7" fillId="58" borderId="0" xfId="21" applyFont="1" applyFill="1" applyBorder="1" applyAlignment="1" applyProtection="1">
      <alignment horizontal="left" vertical="center" wrapText="1"/>
      <protection/>
    </xf>
    <xf numFmtId="0" fontId="7" fillId="58" borderId="31" xfId="21" applyFont="1" applyFill="1" applyBorder="1" applyAlignment="1" applyProtection="1">
      <alignment horizontal="left" vertical="center" wrapText="1"/>
      <protection/>
    </xf>
    <xf numFmtId="0" fontId="0" fillId="59" borderId="28" xfId="21" applyFont="1" applyFill="1" applyBorder="1" applyAlignment="1" applyProtection="1">
      <alignment vertical="center"/>
      <protection/>
    </xf>
    <xf numFmtId="0" fontId="7" fillId="61" borderId="0" xfId="21" applyFont="1" applyFill="1" applyBorder="1" applyAlignment="1" applyProtection="1">
      <alignment horizontal="left" vertical="center" wrapText="1"/>
      <protection/>
    </xf>
    <xf numFmtId="0" fontId="7" fillId="0" borderId="31" xfId="21" applyFont="1" applyFill="1" applyBorder="1" applyAlignment="1" applyProtection="1">
      <alignment horizontal="left" vertical="center" wrapText="1"/>
      <protection/>
    </xf>
    <xf numFmtId="0" fontId="7" fillId="59" borderId="0" xfId="21" applyFont="1" applyFill="1" applyBorder="1" applyAlignment="1" applyProtection="1">
      <alignment horizontal="left" vertical="center" wrapText="1"/>
      <protection/>
    </xf>
    <xf numFmtId="166" fontId="8" fillId="59" borderId="0" xfId="15" applyNumberFormat="1" applyFont="1" applyFill="1" applyBorder="1" applyAlignment="1" applyProtection="1">
      <alignment vertical="center"/>
      <protection/>
    </xf>
    <xf numFmtId="167" fontId="2" fillId="0" borderId="28" xfId="21" applyNumberFormat="1" applyFont="1" applyBorder="1" applyAlignment="1" applyProtection="1">
      <alignment vertical="center"/>
      <protection/>
    </xf>
    <xf numFmtId="167" fontId="2" fillId="58" borderId="28" xfId="21" applyNumberFormat="1" applyFont="1" applyFill="1" applyBorder="1" applyAlignment="1" applyProtection="1">
      <alignment vertical="center"/>
      <protection/>
    </xf>
    <xf numFmtId="167" fontId="2" fillId="0" borderId="28" xfId="21" applyNumberFormat="1" applyFont="1" applyFill="1" applyBorder="1" applyAlignment="1" applyProtection="1">
      <alignment vertical="center"/>
      <protection/>
    </xf>
    <xf numFmtId="167" fontId="2" fillId="0" borderId="33" xfId="21" applyNumberFormat="1" applyFont="1" applyBorder="1" applyAlignment="1" applyProtection="1">
      <alignment vertical="center"/>
      <protection/>
    </xf>
    <xf numFmtId="167" fontId="2" fillId="0" borderId="33" xfId="21" applyNumberFormat="1" applyFont="1" applyFill="1" applyBorder="1" applyAlignment="1" applyProtection="1">
      <alignment vertical="center"/>
      <protection/>
    </xf>
    <xf numFmtId="167" fontId="2" fillId="0" borderId="25" xfId="21" applyNumberFormat="1" applyFont="1" applyBorder="1" applyAlignment="1" applyProtection="1">
      <alignment vertical="center"/>
      <protection/>
    </xf>
    <xf numFmtId="167" fontId="2" fillId="0" borderId="25" xfId="21" applyNumberFormat="1" applyFont="1" applyFill="1" applyBorder="1" applyAlignment="1" applyProtection="1">
      <alignment vertical="center"/>
      <protection/>
    </xf>
    <xf numFmtId="167" fontId="2" fillId="0" borderId="20" xfId="21" applyNumberFormat="1" applyFont="1" applyBorder="1" applyAlignment="1" applyProtection="1">
      <alignment vertical="center"/>
      <protection/>
    </xf>
    <xf numFmtId="167" fontId="2" fillId="0" borderId="20" xfId="21" applyNumberFormat="1" applyFont="1" applyFill="1" applyBorder="1" applyAlignment="1" applyProtection="1">
      <alignment vertical="center"/>
      <protection/>
    </xf>
    <xf numFmtId="167" fontId="2" fillId="0" borderId="26" xfId="21" applyNumberFormat="1" applyFont="1" applyBorder="1" applyAlignment="1" applyProtection="1">
      <alignment vertical="center"/>
      <protection/>
    </xf>
    <xf numFmtId="166" fontId="8" fillId="58" borderId="26" xfId="21" applyNumberFormat="1" applyFont="1" applyFill="1" applyBorder="1" applyAlignment="1" applyProtection="1">
      <alignment vertical="center"/>
      <protection/>
    </xf>
    <xf numFmtId="0" fontId="0" fillId="59" borderId="27" xfId="21" applyFont="1" applyFill="1" applyBorder="1" applyAlignment="1" applyProtection="1">
      <alignment vertical="center"/>
      <protection/>
    </xf>
    <xf numFmtId="167" fontId="2" fillId="0" borderId="27" xfId="21" applyNumberFormat="1" applyFont="1" applyFill="1" applyBorder="1" applyAlignment="1" applyProtection="1">
      <alignment vertical="center"/>
      <protection/>
    </xf>
    <xf numFmtId="167" fontId="2" fillId="58" borderId="32" xfId="21" applyNumberFormat="1" applyFont="1" applyFill="1" applyBorder="1" applyAlignment="1" applyProtection="1">
      <alignment vertical="center"/>
      <protection/>
    </xf>
    <xf numFmtId="166" fontId="8" fillId="59" borderId="34" xfId="15" applyNumberFormat="1" applyFont="1" applyFill="1" applyBorder="1" applyAlignment="1" applyProtection="1">
      <alignment vertical="center"/>
      <protection/>
    </xf>
    <xf numFmtId="166" fontId="2" fillId="0" borderId="29" xfId="15" applyNumberFormat="1" applyFont="1" applyFill="1" applyBorder="1" applyAlignment="1" applyProtection="1">
      <alignment vertical="center"/>
      <protection/>
    </xf>
    <xf numFmtId="167" fontId="2" fillId="0" borderId="32" xfId="21" applyNumberFormat="1" applyFont="1" applyFill="1" applyBorder="1" applyAlignment="1" applyProtection="1">
      <alignment vertical="center"/>
      <protection/>
    </xf>
    <xf numFmtId="0" fontId="21" fillId="0" borderId="0" xfId="1622" applyFont="1">
      <alignment/>
      <protection/>
    </xf>
    <xf numFmtId="166" fontId="2" fillId="0" borderId="28" xfId="21" applyNumberFormat="1" applyFont="1" applyFill="1" applyBorder="1" applyAlignment="1" applyProtection="1">
      <alignment vertical="center"/>
      <protection/>
    </xf>
    <xf numFmtId="0" fontId="7" fillId="0" borderId="32" xfId="21" applyFont="1" applyFill="1" applyBorder="1" applyAlignment="1" applyProtection="1">
      <alignment horizontal="left" vertical="center" wrapText="1"/>
      <protection/>
    </xf>
    <xf numFmtId="166" fontId="2" fillId="0" borderId="27" xfId="15" applyNumberFormat="1" applyFont="1" applyFill="1" applyBorder="1" applyAlignment="1" applyProtection="1">
      <alignment vertical="center"/>
      <protection/>
    </xf>
    <xf numFmtId="0" fontId="7" fillId="0" borderId="30" xfId="21" applyFont="1" applyFill="1" applyBorder="1" applyAlignment="1" applyProtection="1">
      <alignment horizontal="left" vertical="center" wrapText="1"/>
      <protection/>
    </xf>
    <xf numFmtId="0" fontId="0" fillId="0" borderId="0" xfId="21" applyFont="1" applyFill="1" applyBorder="1" applyAlignment="1" applyProtection="1">
      <alignment vertical="center"/>
      <protection/>
    </xf>
    <xf numFmtId="167" fontId="8" fillId="0" borderId="0" xfId="21" applyNumberFormat="1" applyFont="1" applyFill="1" applyBorder="1" applyAlignment="1" applyProtection="1">
      <alignment vertical="center"/>
      <protection/>
    </xf>
    <xf numFmtId="0" fontId="7" fillId="58" borderId="27" xfId="21" applyFont="1" applyFill="1" applyBorder="1" applyAlignment="1" applyProtection="1">
      <alignment horizontal="left" vertical="center" wrapText="1"/>
      <protection/>
    </xf>
    <xf numFmtId="0" fontId="7" fillId="58" borderId="26" xfId="21" applyFont="1" applyFill="1" applyBorder="1" applyAlignment="1" applyProtection="1">
      <alignment horizontal="left" vertical="center" wrapText="1"/>
      <protection/>
    </xf>
    <xf numFmtId="0" fontId="7" fillId="58" borderId="30" xfId="21" applyFont="1" applyFill="1" applyBorder="1" applyAlignment="1" applyProtection="1">
      <alignment horizontal="left" vertical="center" wrapText="1"/>
      <protection/>
    </xf>
    <xf numFmtId="167" fontId="8" fillId="0" borderId="26" xfId="21" applyNumberFormat="1" applyFont="1" applyFill="1" applyBorder="1" applyAlignment="1" applyProtection="1">
      <alignment vertical="center"/>
      <protection/>
    </xf>
    <xf numFmtId="0" fontId="7" fillId="0" borderId="27" xfId="21" applyFont="1" applyBorder="1" applyAlignment="1" applyProtection="1">
      <alignment horizontal="left" vertical="center" wrapText="1"/>
      <protection/>
    </xf>
    <xf numFmtId="0" fontId="7" fillId="0" borderId="30" xfId="21" applyFont="1" applyBorder="1" applyAlignment="1" applyProtection="1">
      <alignment horizontal="left" vertical="center" wrapText="1"/>
      <protection/>
    </xf>
    <xf numFmtId="0" fontId="7" fillId="0" borderId="26" xfId="21" applyFont="1" applyBorder="1" applyAlignment="1" applyProtection="1">
      <alignment horizontal="left" vertical="center" wrapText="1"/>
      <protection/>
    </xf>
    <xf numFmtId="167" fontId="8" fillId="58" borderId="26" xfId="21" applyNumberFormat="1" applyFont="1" applyFill="1" applyBorder="1" applyAlignment="1" applyProtection="1">
      <alignment vertical="center"/>
      <protection/>
    </xf>
    <xf numFmtId="168" fontId="14" fillId="61" borderId="35" xfId="15" applyNumberFormat="1" applyFont="1" applyFill="1" applyBorder="1" applyAlignment="1">
      <alignment vertical="center"/>
      <protection/>
    </xf>
    <xf numFmtId="168" fontId="14" fillId="61" borderId="0" xfId="15" applyNumberFormat="1" applyFont="1" applyFill="1" applyBorder="1" applyAlignment="1">
      <alignment vertical="center"/>
      <protection/>
    </xf>
    <xf numFmtId="168" fontId="14" fillId="61" borderId="41" xfId="15" applyNumberFormat="1" applyFont="1" applyFill="1" applyBorder="1" applyAlignment="1">
      <alignment vertical="center"/>
      <protection/>
    </xf>
    <xf numFmtId="0" fontId="4" fillId="61" borderId="0" xfId="15" applyFont="1" applyFill="1" applyAlignment="1" applyProtection="1">
      <alignment vertical="center"/>
      <protection/>
    </xf>
    <xf numFmtId="0" fontId="16" fillId="61" borderId="0" xfId="1992" applyNumberFormat="1" applyFont="1" applyFill="1" applyAlignment="1" applyProtection="1">
      <alignment horizontal="left" vertical="center" wrapText="1"/>
      <protection/>
    </xf>
    <xf numFmtId="0" fontId="4" fillId="61" borderId="0" xfId="15" applyFont="1" applyFill="1" applyAlignment="1" applyProtection="1">
      <alignment horizontal="center" vertical="center"/>
      <protection/>
    </xf>
    <xf numFmtId="169" fontId="4" fillId="0" borderId="0" xfId="452" applyNumberFormat="1" applyFont="1" applyBorder="1" applyAlignment="1" applyProtection="1">
      <alignment vertical="center"/>
      <protection/>
    </xf>
    <xf numFmtId="169" fontId="4" fillId="0" borderId="0" xfId="452" applyNumberFormat="1" applyFont="1" applyAlignment="1" applyProtection="1">
      <alignment vertical="center"/>
      <protection/>
    </xf>
    <xf numFmtId="169" fontId="16" fillId="0" borderId="0" xfId="452" applyNumberFormat="1" applyFont="1" applyFill="1" applyAlignment="1" applyProtection="1">
      <alignment horizontal="left" vertical="center" wrapText="1"/>
      <protection/>
    </xf>
    <xf numFmtId="169" fontId="4" fillId="0" borderId="0" xfId="452" applyNumberFormat="1" applyFont="1" applyAlignment="1" applyProtection="1">
      <alignment horizontal="center" vertical="center"/>
      <protection/>
    </xf>
    <xf numFmtId="169" fontId="7" fillId="58" borderId="0" xfId="452" applyNumberFormat="1" applyFont="1" applyFill="1" applyAlignment="1" applyProtection="1">
      <alignment vertical="center"/>
      <protection/>
    </xf>
    <xf numFmtId="1" fontId="14" fillId="47" borderId="41" xfId="15" applyNumberFormat="1" applyFont="1" applyFill="1" applyBorder="1" applyAlignment="1">
      <alignment vertical="center"/>
      <protection/>
    </xf>
    <xf numFmtId="1" fontId="14" fillId="47" borderId="0" xfId="15" applyNumberFormat="1" applyFont="1" applyFill="1" applyBorder="1" applyAlignment="1">
      <alignment vertical="center"/>
      <protection/>
    </xf>
    <xf numFmtId="0" fontId="0" fillId="0" borderId="24" xfId="21" applyNumberFormat="1" applyFont="1" applyBorder="1" applyAlignment="1" applyProtection="1">
      <alignment vertical="center"/>
      <protection/>
    </xf>
    <xf numFmtId="0" fontId="2" fillId="0" borderId="24" xfId="21" applyFont="1" applyBorder="1" applyAlignment="1" applyProtection="1">
      <alignment horizontal="left" vertical="center" wrapText="1"/>
      <protection/>
    </xf>
    <xf numFmtId="0" fontId="7" fillId="0" borderId="24" xfId="21" applyFont="1" applyBorder="1" applyAlignment="1" applyProtection="1">
      <alignment horizontal="left" vertical="center" wrapText="1"/>
      <protection/>
    </xf>
    <xf numFmtId="0" fontId="7" fillId="0" borderId="24" xfId="21" applyFont="1" applyFill="1" applyBorder="1" applyAlignment="1" applyProtection="1">
      <alignment horizontal="left" vertical="center" wrapText="1"/>
      <protection/>
    </xf>
    <xf numFmtId="0" fontId="7" fillId="58" borderId="24" xfId="21" applyFont="1" applyFill="1" applyBorder="1" applyAlignment="1" applyProtection="1">
      <alignment horizontal="left" vertical="center" wrapText="1"/>
      <protection/>
    </xf>
    <xf numFmtId="0" fontId="0" fillId="0" borderId="24" xfId="21" applyFont="1" applyFill="1" applyBorder="1" applyAlignment="1" applyProtection="1">
      <alignment vertical="center"/>
      <protection/>
    </xf>
    <xf numFmtId="0" fontId="7" fillId="61" borderId="24" xfId="21" applyFont="1" applyFill="1" applyBorder="1" applyAlignment="1" applyProtection="1">
      <alignment horizontal="left" vertical="center" wrapText="1"/>
      <protection/>
    </xf>
    <xf numFmtId="0" fontId="0" fillId="0" borderId="24" xfId="21" applyFont="1" applyBorder="1" applyAlignment="1" applyProtection="1">
      <alignment vertical="center"/>
      <protection/>
    </xf>
    <xf numFmtId="0" fontId="7" fillId="59" borderId="24" xfId="21" applyFont="1" applyFill="1" applyBorder="1" applyAlignment="1" applyProtection="1">
      <alignment horizontal="left" vertical="center" wrapText="1"/>
      <protection/>
    </xf>
    <xf numFmtId="0" fontId="0" fillId="0" borderId="24" xfId="15" applyFont="1" applyBorder="1" applyAlignment="1" applyProtection="1">
      <alignment vertical="center"/>
      <protection/>
    </xf>
    <xf numFmtId="0" fontId="4" fillId="0" borderId="24" xfId="15" applyFont="1" applyBorder="1" applyAlignment="1" applyProtection="1">
      <alignment vertical="center"/>
      <protection/>
    </xf>
    <xf numFmtId="0" fontId="4" fillId="0" borderId="24" xfId="15" applyFont="1" applyBorder="1" applyAlignment="1" applyProtection="1">
      <alignment horizontal="center" vertical="center"/>
      <protection/>
    </xf>
    <xf numFmtId="0" fontId="2" fillId="0" borderId="0" xfId="21" applyFont="1" applyBorder="1" applyAlignment="1" applyProtection="1">
      <alignment horizontal="left" vertical="center" wrapText="1"/>
      <protection/>
    </xf>
    <xf numFmtId="0" fontId="2" fillId="0" borderId="0" xfId="21" applyFont="1" applyFill="1" applyBorder="1" applyAlignment="1" applyProtection="1">
      <alignment horizontal="left" vertical="center"/>
      <protection/>
    </xf>
    <xf numFmtId="0" fontId="2" fillId="61" borderId="0" xfId="21" applyFont="1" applyFill="1" applyBorder="1" applyAlignment="1" applyProtection="1">
      <alignment horizontal="left" vertical="center"/>
      <protection/>
    </xf>
    <xf numFmtId="0" fontId="2" fillId="0" borderId="0" xfId="21" applyFont="1" applyFill="1" applyBorder="1" applyAlignment="1" applyProtection="1">
      <alignment horizontal="left" vertical="center" wrapText="1"/>
      <protection/>
    </xf>
    <xf numFmtId="0" fontId="17" fillId="0" borderId="0" xfId="21" applyFont="1" applyAlignment="1" applyProtection="1">
      <alignment vertical="center"/>
      <protection/>
    </xf>
    <xf numFmtId="0" fontId="0" fillId="0" borderId="0" xfId="21" applyFont="1" applyAlignment="1" applyProtection="1">
      <alignment horizontal="right" vertical="center"/>
      <protection/>
    </xf>
    <xf numFmtId="167" fontId="0" fillId="0" borderId="0" xfId="21" applyNumberFormat="1" applyFont="1" applyAlignment="1" applyProtection="1">
      <alignment vertical="center"/>
      <protection/>
    </xf>
    <xf numFmtId="167" fontId="0" fillId="0" borderId="0" xfId="21" applyNumberFormat="1" applyFont="1" applyFill="1" applyBorder="1" applyAlignment="1" applyProtection="1">
      <alignment vertical="center"/>
      <protection/>
    </xf>
    <xf numFmtId="167" fontId="0" fillId="0" borderId="0" xfId="21" applyNumberFormat="1" applyFont="1" applyFill="1" applyAlignment="1" applyProtection="1">
      <alignment vertical="center"/>
      <protection/>
    </xf>
    <xf numFmtId="167" fontId="0" fillId="61" borderId="0" xfId="21" applyNumberFormat="1" applyFont="1" applyFill="1" applyAlignment="1" applyProtection="1">
      <alignment vertical="center"/>
      <protection/>
    </xf>
    <xf numFmtId="0" fontId="0" fillId="0" borderId="26" xfId="21" applyFont="1" applyBorder="1" applyAlignment="1" applyProtection="1">
      <alignment horizontal="right" vertical="center"/>
      <protection/>
    </xf>
    <xf numFmtId="0" fontId="0" fillId="0" borderId="26" xfId="21" applyFont="1" applyBorder="1" applyAlignment="1" applyProtection="1">
      <alignment horizontal="left" vertical="center" indent="1"/>
      <protection/>
    </xf>
    <xf numFmtId="167" fontId="0" fillId="0" borderId="0" xfId="21" applyNumberFormat="1" applyFont="1" applyBorder="1" applyAlignment="1" applyProtection="1">
      <alignment horizontal="center" vertical="center" wrapText="1"/>
      <protection/>
    </xf>
    <xf numFmtId="167" fontId="0" fillId="0" borderId="0" xfId="21" applyNumberFormat="1" applyFont="1" applyFill="1" applyBorder="1" applyAlignment="1" applyProtection="1">
      <alignment horizontal="center" vertical="center" wrapText="1"/>
      <protection/>
    </xf>
    <xf numFmtId="167" fontId="0" fillId="61" borderId="0" xfId="21" applyNumberFormat="1" applyFont="1" applyFill="1" applyBorder="1" applyAlignment="1" applyProtection="1">
      <alignment horizontal="center" vertical="center" wrapText="1"/>
      <protection/>
    </xf>
    <xf numFmtId="0" fontId="0" fillId="0" borderId="0" xfId="21" applyFont="1" applyAlignment="1" applyProtection="1">
      <alignment horizontal="left" vertical="center" indent="1"/>
      <protection/>
    </xf>
    <xf numFmtId="167" fontId="0" fillId="0" borderId="34" xfId="21" applyNumberFormat="1" applyFont="1" applyBorder="1" applyAlignment="1" applyProtection="1">
      <alignment vertical="center"/>
      <protection/>
    </xf>
    <xf numFmtId="167" fontId="0" fillId="0" borderId="0" xfId="21" applyNumberFormat="1" applyFont="1" applyBorder="1" applyAlignment="1" applyProtection="1">
      <alignment vertical="center"/>
      <protection/>
    </xf>
    <xf numFmtId="167" fontId="0" fillId="0" borderId="34" xfId="21" applyNumberFormat="1" applyFont="1" applyFill="1" applyBorder="1" applyAlignment="1" applyProtection="1">
      <alignment vertical="center"/>
      <protection/>
    </xf>
    <xf numFmtId="167" fontId="0" fillId="61" borderId="0" xfId="21" applyNumberFormat="1" applyFont="1" applyFill="1" applyBorder="1" applyAlignment="1" applyProtection="1">
      <alignment vertical="center"/>
      <protection/>
    </xf>
    <xf numFmtId="167" fontId="0" fillId="0" borderId="26" xfId="21" applyNumberFormat="1" applyFont="1" applyBorder="1" applyAlignment="1" applyProtection="1">
      <alignment vertical="center"/>
      <protection/>
    </xf>
    <xf numFmtId="167" fontId="0" fillId="0" borderId="26" xfId="21" applyNumberFormat="1" applyFont="1" applyFill="1" applyBorder="1" applyAlignment="1" applyProtection="1">
      <alignment vertical="center"/>
      <protection/>
    </xf>
    <xf numFmtId="0" fontId="0" fillId="0" borderId="26" xfId="21" applyFont="1" applyBorder="1" applyAlignment="1" applyProtection="1">
      <alignment vertical="center"/>
      <protection/>
    </xf>
    <xf numFmtId="167" fontId="0" fillId="0" borderId="47" xfId="21" applyNumberFormat="1" applyFont="1" applyBorder="1" applyAlignment="1" applyProtection="1">
      <alignment vertical="center"/>
      <protection/>
    </xf>
    <xf numFmtId="167" fontId="0" fillId="0" borderId="47" xfId="21" applyNumberFormat="1" applyFont="1" applyFill="1" applyBorder="1" applyAlignment="1" applyProtection="1">
      <alignment vertical="center"/>
      <protection/>
    </xf>
    <xf numFmtId="0" fontId="0" fillId="0" borderId="0" xfId="21" applyFont="1" applyBorder="1" applyAlignment="1" applyProtection="1">
      <alignment vertical="center"/>
      <protection/>
    </xf>
    <xf numFmtId="0" fontId="0" fillId="0" borderId="0" xfId="21" applyFont="1" applyBorder="1" applyAlignment="1" applyProtection="1">
      <alignment horizontal="right" vertical="center"/>
      <protection/>
    </xf>
    <xf numFmtId="167" fontId="2" fillId="0" borderId="0" xfId="21" applyNumberFormat="1" applyFont="1" applyAlignment="1" applyProtection="1">
      <alignment vertical="center"/>
      <protection/>
    </xf>
    <xf numFmtId="167" fontId="2" fillId="0" borderId="0" xfId="21" applyNumberFormat="1" applyFont="1" applyFill="1" applyAlignment="1" applyProtection="1">
      <alignment vertical="center"/>
      <protection/>
    </xf>
    <xf numFmtId="167" fontId="2" fillId="61" borderId="0" xfId="21" applyNumberFormat="1" applyFont="1" applyFill="1" applyAlignment="1" applyProtection="1">
      <alignment vertical="center"/>
      <protection/>
    </xf>
    <xf numFmtId="0" fontId="9" fillId="0" borderId="0" xfId="21" applyFont="1" applyAlignment="1" applyProtection="1">
      <alignment vertical="center"/>
      <protection/>
    </xf>
    <xf numFmtId="167" fontId="2" fillId="0" borderId="2" xfId="21" applyNumberFormat="1" applyFont="1" applyBorder="1" applyAlignment="1" applyProtection="1">
      <alignment vertical="center"/>
      <protection/>
    </xf>
    <xf numFmtId="167" fontId="2" fillId="0" borderId="2" xfId="21" applyNumberFormat="1" applyFont="1" applyFill="1" applyBorder="1" applyAlignment="1" applyProtection="1">
      <alignment vertical="center"/>
      <protection/>
    </xf>
    <xf numFmtId="0" fontId="2" fillId="0" borderId="0" xfId="21" applyFont="1" applyAlignment="1" applyProtection="1">
      <alignment horizontal="left" vertical="center"/>
      <protection/>
    </xf>
    <xf numFmtId="0" fontId="2" fillId="0" borderId="0" xfId="21" applyNumberFormat="1" applyFont="1" applyBorder="1" applyAlignment="1" applyProtection="1">
      <alignment horizontal="left" vertical="center" wrapText="1"/>
      <protection/>
    </xf>
    <xf numFmtId="167" fontId="8" fillId="58" borderId="33" xfId="21" applyNumberFormat="1" applyFont="1" applyFill="1" applyBorder="1" applyAlignment="1" applyProtection="1">
      <alignment vertical="center"/>
      <protection/>
    </xf>
    <xf numFmtId="167" fontId="8" fillId="0" borderId="33" xfId="21" applyNumberFormat="1" applyFont="1" applyFill="1" applyBorder="1" applyAlignment="1" applyProtection="1">
      <alignment vertical="center"/>
      <protection/>
    </xf>
    <xf numFmtId="167" fontId="8" fillId="58" borderId="25" xfId="21" applyNumberFormat="1" applyFont="1" applyFill="1" applyBorder="1" applyAlignment="1" applyProtection="1">
      <alignment vertical="center"/>
      <protection/>
    </xf>
    <xf numFmtId="167" fontId="8" fillId="0" borderId="25" xfId="21" applyNumberFormat="1" applyFont="1" applyFill="1" applyBorder="1" applyAlignment="1" applyProtection="1">
      <alignment vertical="center"/>
      <protection/>
    </xf>
    <xf numFmtId="0" fontId="0" fillId="58" borderId="0" xfId="15" applyFont="1" applyFill="1" applyAlignment="1" applyProtection="1">
      <alignment vertical="center"/>
      <protection/>
    </xf>
    <xf numFmtId="0" fontId="0" fillId="58" borderId="0" xfId="15" applyFont="1" applyFill="1" applyBorder="1" applyAlignment="1" applyProtection="1">
      <alignment vertical="center"/>
      <protection/>
    </xf>
    <xf numFmtId="0" fontId="0" fillId="58" borderId="0" xfId="15" applyFont="1" applyFill="1" applyBorder="1" applyAlignment="1">
      <alignment vertical="center"/>
      <protection/>
    </xf>
    <xf numFmtId="167" fontId="7" fillId="0" borderId="0" xfId="21" applyNumberFormat="1" applyFont="1" applyAlignment="1" applyProtection="1">
      <alignment vertical="center"/>
      <protection/>
    </xf>
    <xf numFmtId="0" fontId="7" fillId="0" borderId="0" xfId="21" applyFont="1" applyAlignment="1" applyProtection="1">
      <alignment vertical="center"/>
      <protection/>
    </xf>
    <xf numFmtId="167" fontId="7" fillId="0" borderId="0" xfId="21" applyNumberFormat="1" applyFont="1" applyAlignment="1" applyProtection="1">
      <alignment vertical="top"/>
      <protection/>
    </xf>
    <xf numFmtId="167" fontId="0" fillId="0" borderId="0" xfId="21" applyNumberFormat="1" applyFont="1" applyAlignment="1" applyProtection="1">
      <alignment vertical="top"/>
      <protection/>
    </xf>
    <xf numFmtId="167" fontId="0" fillId="0" borderId="0" xfId="21" applyNumberFormat="1" applyFont="1" applyBorder="1" applyAlignment="1" applyProtection="1">
      <alignment horizontal="center" vertical="top" wrapText="1"/>
      <protection/>
    </xf>
    <xf numFmtId="167" fontId="7" fillId="0" borderId="31" xfId="1668" applyNumberFormat="1" applyFont="1" applyBorder="1" applyAlignment="1">
      <alignment vertical="top"/>
      <protection/>
    </xf>
    <xf numFmtId="167" fontId="7" fillId="0" borderId="33" xfId="1668" applyNumberFormat="1" applyFont="1" applyFill="1" applyBorder="1" applyAlignment="1">
      <alignment vertical="top"/>
      <protection/>
    </xf>
    <xf numFmtId="167" fontId="7" fillId="0" borderId="25" xfId="1668" applyNumberFormat="1" applyFont="1" applyFill="1" applyBorder="1" applyAlignment="1">
      <alignment vertical="top"/>
      <protection/>
    </xf>
    <xf numFmtId="3" fontId="2" fillId="0" borderId="0" xfId="1668" applyNumberFormat="1" applyFont="1" applyBorder="1" applyAlignment="1" applyProtection="1">
      <alignment vertical="top"/>
      <protection/>
    </xf>
    <xf numFmtId="169" fontId="2" fillId="0" borderId="25" xfId="105" applyNumberFormat="1" applyFont="1" applyFill="1" applyBorder="1" applyAlignment="1" applyProtection="1">
      <alignment vertical="top"/>
      <protection/>
    </xf>
    <xf numFmtId="3" fontId="8" fillId="60" borderId="25" xfId="0" applyNumberFormat="1" applyFont="1" applyFill="1" applyBorder="1" applyAlignment="1" applyProtection="1">
      <alignment vertical="top"/>
      <protection/>
    </xf>
    <xf numFmtId="0" fontId="2" fillId="0" borderId="24" xfId="0" applyFont="1" applyFill="1" applyBorder="1" applyAlignment="1">
      <alignment horizontal="center" vertical="center"/>
    </xf>
    <xf numFmtId="0" fontId="8" fillId="0" borderId="0" xfId="1668" applyFont="1" applyFill="1" applyAlignment="1" applyProtection="1">
      <alignment vertical="center"/>
      <protection/>
    </xf>
    <xf numFmtId="0" fontId="8" fillId="0" borderId="24" xfId="1668" applyFont="1" applyFill="1" applyBorder="1" applyAlignment="1" applyProtection="1">
      <alignment vertical="center"/>
      <protection/>
    </xf>
    <xf numFmtId="0" fontId="8" fillId="0" borderId="0" xfId="1668" applyFont="1" applyFill="1" applyBorder="1" applyAlignment="1" applyProtection="1">
      <alignment horizontal="right" vertical="center"/>
      <protection/>
    </xf>
    <xf numFmtId="167" fontId="8" fillId="0" borderId="0" xfId="1668" applyNumberFormat="1" applyFont="1" applyFill="1" applyBorder="1" applyAlignment="1" applyProtection="1">
      <alignment vertical="center"/>
      <protection/>
    </xf>
    <xf numFmtId="3" fontId="8" fillId="0" borderId="0" xfId="0" applyNumberFormat="1" applyFont="1" applyFill="1" applyBorder="1" applyAlignment="1" applyProtection="1">
      <alignment vertical="center"/>
      <protection/>
    </xf>
    <xf numFmtId="3" fontId="8" fillId="0" borderId="33" xfId="0" applyNumberFormat="1" applyFont="1" applyFill="1" applyBorder="1" applyAlignment="1" applyProtection="1">
      <alignment vertical="center"/>
      <protection/>
    </xf>
    <xf numFmtId="3" fontId="8" fillId="0" borderId="25" xfId="0" applyNumberFormat="1" applyFont="1" applyFill="1" applyBorder="1" applyAlignment="1" applyProtection="1">
      <alignment vertical="center"/>
      <protection/>
    </xf>
    <xf numFmtId="3" fontId="8" fillId="0" borderId="20" xfId="0" applyNumberFormat="1" applyFont="1" applyFill="1" applyBorder="1" applyAlignment="1" applyProtection="1">
      <alignment vertical="center"/>
      <protection/>
    </xf>
    <xf numFmtId="3" fontId="8" fillId="0" borderId="25" xfId="0" applyNumberFormat="1" applyFont="1" applyFill="1" applyBorder="1" applyAlignment="1" applyProtection="1">
      <alignment vertical="top"/>
      <protection/>
    </xf>
    <xf numFmtId="3" fontId="8" fillId="0" borderId="39" xfId="0" applyNumberFormat="1" applyFont="1" applyFill="1" applyBorder="1" applyAlignment="1" applyProtection="1">
      <alignment vertical="center"/>
      <protection/>
    </xf>
    <xf numFmtId="3" fontId="8" fillId="0" borderId="0" xfId="0" applyNumberFormat="1" applyFont="1" applyFill="1" applyAlignment="1" applyProtection="1">
      <alignment vertical="center"/>
      <protection/>
    </xf>
    <xf numFmtId="3" fontId="8" fillId="0" borderId="26" xfId="0" applyNumberFormat="1" applyFont="1" applyFill="1" applyBorder="1" applyAlignment="1" applyProtection="1">
      <alignment vertical="center"/>
      <protection/>
    </xf>
    <xf numFmtId="3" fontId="8" fillId="0" borderId="47" xfId="0" applyNumberFormat="1" applyFont="1" applyFill="1" applyBorder="1" applyAlignment="1" applyProtection="1">
      <alignment vertical="center"/>
      <protection/>
    </xf>
    <xf numFmtId="167" fontId="8" fillId="0" borderId="0" xfId="1668" applyNumberFormat="1" applyFont="1" applyFill="1" applyAlignment="1" applyProtection="1">
      <alignment vertical="center"/>
      <protection/>
    </xf>
    <xf numFmtId="0" fontId="0" fillId="60" borderId="24" xfId="0" applyFont="1" applyFill="1" applyBorder="1" applyAlignment="1">
      <alignment horizontal="right" vertical="center"/>
    </xf>
    <xf numFmtId="0" fontId="8" fillId="0" borderId="0" xfId="0" applyFont="1" applyFill="1" applyBorder="1" applyAlignment="1" quotePrefix="1">
      <alignment vertical="center"/>
    </xf>
    <xf numFmtId="167" fontId="8" fillId="0" borderId="0" xfId="0" applyNumberFormat="1" applyFont="1" applyFill="1" applyBorder="1" applyAlignment="1">
      <alignment vertical="center"/>
    </xf>
    <xf numFmtId="167" fontId="8" fillId="0" borderId="26" xfId="0" applyNumberFormat="1" applyFont="1" applyFill="1" applyBorder="1" applyAlignment="1">
      <alignment vertical="center"/>
    </xf>
    <xf numFmtId="0" fontId="8" fillId="0" borderId="24" xfId="1668" applyFont="1" applyFill="1" applyBorder="1" applyAlignment="1" applyProtection="1">
      <alignment vertical="center"/>
      <protection/>
    </xf>
    <xf numFmtId="0" fontId="5" fillId="0" borderId="24" xfId="1668" applyFont="1" applyFill="1" applyBorder="1" applyAlignment="1" applyProtection="1">
      <alignment horizontal="right" vertical="center"/>
      <protection/>
    </xf>
    <xf numFmtId="165" fontId="2" fillId="0" borderId="0" xfId="0" applyNumberFormat="1" applyFont="1" applyFill="1" applyBorder="1" applyAlignment="1">
      <alignment vertical="center"/>
    </xf>
    <xf numFmtId="165" fontId="2" fillId="0" borderId="0" xfId="105" applyNumberFormat="1" applyFont="1" applyFill="1" applyBorder="1" applyAlignment="1">
      <alignment horizontal="right" vertical="center"/>
    </xf>
    <xf numFmtId="3" fontId="2" fillId="0" borderId="0" xfId="0" applyNumberFormat="1" applyFont="1" applyFill="1" applyBorder="1" applyAlignment="1" applyProtection="1">
      <alignment vertical="center"/>
      <protection/>
    </xf>
    <xf numFmtId="3" fontId="2" fillId="0" borderId="33" xfId="0" applyNumberFormat="1" applyFont="1" applyFill="1" applyBorder="1" applyAlignment="1" applyProtection="1">
      <alignment vertical="center"/>
      <protection/>
    </xf>
    <xf numFmtId="3" fontId="2" fillId="0" borderId="25" xfId="0" applyNumberFormat="1" applyFont="1" applyFill="1" applyBorder="1" applyAlignment="1" applyProtection="1">
      <alignment vertical="center"/>
      <protection/>
    </xf>
    <xf numFmtId="3" fontId="2" fillId="0" borderId="20" xfId="0" applyNumberFormat="1" applyFont="1" applyFill="1" applyBorder="1" applyAlignment="1" applyProtection="1">
      <alignment vertical="center"/>
      <protection/>
    </xf>
    <xf numFmtId="3" fontId="2" fillId="0" borderId="25" xfId="0" applyNumberFormat="1" applyFont="1" applyFill="1" applyBorder="1" applyAlignment="1" applyProtection="1">
      <alignment vertical="top"/>
      <protection/>
    </xf>
    <xf numFmtId="3" fontId="2" fillId="0" borderId="39" xfId="0" applyNumberFormat="1" applyFont="1" applyFill="1" applyBorder="1" applyAlignment="1" applyProtection="1">
      <alignment vertical="center"/>
      <protection/>
    </xf>
    <xf numFmtId="3" fontId="2" fillId="0" borderId="0" xfId="0" applyNumberFormat="1" applyFont="1" applyFill="1" applyAlignment="1" applyProtection="1">
      <alignment vertical="center"/>
      <protection/>
    </xf>
    <xf numFmtId="3" fontId="2" fillId="0" borderId="26" xfId="0" applyNumberFormat="1" applyFont="1" applyFill="1" applyBorder="1" applyAlignment="1" applyProtection="1">
      <alignment vertical="center"/>
      <protection/>
    </xf>
    <xf numFmtId="3" fontId="2" fillId="0" borderId="47" xfId="0" applyNumberFormat="1" applyFont="1" applyFill="1" applyBorder="1" applyAlignment="1" applyProtection="1">
      <alignment vertical="center"/>
      <protection/>
    </xf>
    <xf numFmtId="166" fontId="8" fillId="59" borderId="32" xfId="15" applyNumberFormat="1" applyFont="1" applyFill="1" applyBorder="1" applyAlignment="1" applyProtection="1">
      <alignment vertical="center"/>
      <protection/>
    </xf>
    <xf numFmtId="166" fontId="8" fillId="59" borderId="30" xfId="15" applyNumberFormat="1" applyFont="1" applyFill="1" applyBorder="1" applyAlignment="1" applyProtection="1">
      <alignment vertical="center"/>
      <protection/>
    </xf>
    <xf numFmtId="0" fontId="7" fillId="0" borderId="25" xfId="21" applyFont="1" applyFill="1" applyBorder="1" applyAlignment="1" applyProtection="1">
      <alignment horizontal="left" vertical="center" wrapText="1"/>
      <protection/>
    </xf>
    <xf numFmtId="1" fontId="2" fillId="0" borderId="0" xfId="21" applyNumberFormat="1" applyFont="1" applyFill="1" applyBorder="1" applyAlignment="1" applyProtection="1">
      <alignment vertical="center"/>
      <protection/>
    </xf>
    <xf numFmtId="166" fontId="2" fillId="0" borderId="34" xfId="15" applyNumberFormat="1" applyFont="1" applyFill="1" applyBorder="1" applyAlignment="1" applyProtection="1">
      <alignment vertical="center"/>
      <protection/>
    </xf>
    <xf numFmtId="166" fontId="2" fillId="0" borderId="0" xfId="15" applyNumberFormat="1" applyFont="1" applyFill="1" applyBorder="1" applyAlignment="1" applyProtection="1">
      <alignment vertical="center"/>
      <protection/>
    </xf>
    <xf numFmtId="1" fontId="2" fillId="0" borderId="33" xfId="15" applyNumberFormat="1" applyFont="1" applyFill="1" applyBorder="1" applyAlignment="1" applyProtection="1">
      <alignment vertical="center"/>
      <protection/>
    </xf>
    <xf numFmtId="165" fontId="2" fillId="0" borderId="20" xfId="15" applyNumberFormat="1" applyFont="1" applyFill="1" applyBorder="1" applyAlignment="1" applyProtection="1">
      <alignment vertical="center"/>
      <protection/>
    </xf>
    <xf numFmtId="0" fontId="0" fillId="0" borderId="0" xfId="0" applyAlignment="1">
      <alignment vertical="center"/>
    </xf>
    <xf numFmtId="3" fontId="2" fillId="61" borderId="25" xfId="0" applyNumberFormat="1" applyFont="1" applyFill="1" applyBorder="1" applyAlignment="1" applyProtection="1">
      <alignment vertical="center"/>
      <protection/>
    </xf>
    <xf numFmtId="3" fontId="2" fillId="0" borderId="0" xfId="0" applyNumberFormat="1" applyFont="1" applyBorder="1" applyAlignment="1" quotePrefix="1">
      <alignment horizontal="right" vertical="center"/>
    </xf>
    <xf numFmtId="9" fontId="2" fillId="0" borderId="0" xfId="1852" applyFont="1" applyFill="1" applyBorder="1" applyAlignment="1">
      <alignment vertical="center"/>
    </xf>
    <xf numFmtId="167" fontId="8" fillId="60" borderId="33" xfId="0" applyNumberFormat="1" applyFont="1" applyFill="1" applyBorder="1" applyAlignment="1">
      <alignment vertical="center"/>
    </xf>
    <xf numFmtId="167" fontId="8" fillId="60" borderId="20" xfId="0" applyNumberFormat="1" applyFont="1" applyFill="1" applyBorder="1" applyAlignment="1">
      <alignment vertical="center"/>
    </xf>
    <xf numFmtId="3" fontId="5" fillId="47" borderId="0" xfId="0" applyNumberFormat="1" applyFont="1" applyFill="1" applyBorder="1" applyAlignment="1">
      <alignment horizontal="center" vertical="center"/>
    </xf>
    <xf numFmtId="3" fontId="2" fillId="47" borderId="0" xfId="0"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center" vertical="center"/>
      <protection/>
    </xf>
    <xf numFmtId="3" fontId="8" fillId="0"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3" fontId="62" fillId="0" borderId="0" xfId="0" applyNumberFormat="1" applyFont="1" applyFill="1" applyBorder="1" applyAlignment="1" applyProtection="1">
      <alignment vertical="center"/>
      <protection/>
    </xf>
    <xf numFmtId="3" fontId="61" fillId="0" borderId="0" xfId="0" applyNumberFormat="1" applyFont="1" applyFill="1" applyBorder="1" applyAlignment="1" applyProtection="1">
      <alignment vertical="center"/>
      <protection/>
    </xf>
    <xf numFmtId="0" fontId="0" fillId="0" borderId="24" xfId="0" applyFont="1" applyFill="1" applyBorder="1" applyAlignment="1">
      <alignment horizontal="right" vertical="center"/>
    </xf>
    <xf numFmtId="3" fontId="62" fillId="0" borderId="32" xfId="0" applyNumberFormat="1" applyFont="1" applyFill="1" applyBorder="1" applyAlignment="1" applyProtection="1">
      <alignment vertical="center"/>
      <protection/>
    </xf>
    <xf numFmtId="3" fontId="62" fillId="0" borderId="31" xfId="0" applyNumberFormat="1" applyFont="1" applyFill="1" applyBorder="1" applyAlignment="1" applyProtection="1">
      <alignment vertical="center"/>
      <protection/>
    </xf>
    <xf numFmtId="3" fontId="61" fillId="0" borderId="31" xfId="0" applyNumberFormat="1" applyFont="1" applyFill="1" applyBorder="1" applyAlignment="1" applyProtection="1">
      <alignment vertical="center"/>
      <protection/>
    </xf>
    <xf numFmtId="185" fontId="2" fillId="0" borderId="0" xfId="0" applyNumberFormat="1" applyFont="1" applyFill="1" applyBorder="1" applyAlignment="1">
      <alignment horizontal="right" vertical="center"/>
    </xf>
    <xf numFmtId="171" fontId="8" fillId="59" borderId="24" xfId="0" applyNumberFormat="1" applyFont="1" applyFill="1" applyBorder="1" applyAlignment="1">
      <alignment horizontal="right" vertical="center"/>
    </xf>
    <xf numFmtId="171" fontId="2" fillId="0" borderId="24" xfId="0" applyNumberFormat="1" applyFont="1" applyFill="1" applyBorder="1" applyAlignment="1">
      <alignment horizontal="right" vertical="center"/>
    </xf>
    <xf numFmtId="3" fontId="8" fillId="60" borderId="25" xfId="0" applyNumberFormat="1" applyFont="1" applyFill="1" applyBorder="1" applyAlignment="1" applyProtection="1">
      <alignment horizontal="right" vertical="center"/>
      <protection/>
    </xf>
    <xf numFmtId="3" fontId="2" fillId="0" borderId="0" xfId="1668" applyNumberFormat="1" applyFont="1" applyBorder="1" applyAlignment="1" applyProtection="1">
      <alignment horizontal="right" vertical="center"/>
      <protection/>
    </xf>
    <xf numFmtId="3" fontId="2" fillId="0" borderId="25" xfId="0" applyNumberFormat="1" applyFont="1" applyFill="1" applyBorder="1" applyAlignment="1" applyProtection="1">
      <alignment horizontal="right" vertical="center"/>
      <protection/>
    </xf>
    <xf numFmtId="3" fontId="2" fillId="0" borderId="20" xfId="0" applyNumberFormat="1" applyFont="1" applyFill="1" applyBorder="1" applyAlignment="1" applyProtection="1">
      <alignment horizontal="right" vertical="center"/>
      <protection/>
    </xf>
    <xf numFmtId="167" fontId="2" fillId="0" borderId="0" xfId="0" applyNumberFormat="1" applyFont="1" applyFill="1" applyBorder="1" applyAlignment="1">
      <alignment horizontal="right" vertical="center"/>
    </xf>
    <xf numFmtId="186" fontId="2" fillId="0" borderId="47" xfId="105" applyNumberFormat="1" applyFont="1" applyFill="1" applyBorder="1" applyAlignment="1">
      <alignment horizontal="right" vertical="center" wrapText="1"/>
    </xf>
    <xf numFmtId="3" fontId="2" fillId="0" borderId="0" xfId="0" applyNumberFormat="1" applyFont="1" applyAlignment="1">
      <alignment vertical="center" wrapText="1"/>
    </xf>
    <xf numFmtId="0" fontId="2" fillId="0" borderId="0" xfId="1668" applyNumberFormat="1" applyFont="1" applyAlignment="1" quotePrefix="1">
      <alignment horizontal="right" vertical="center"/>
      <protection/>
    </xf>
    <xf numFmtId="1" fontId="2" fillId="0" borderId="26" xfId="0" applyNumberFormat="1" applyFont="1" applyFill="1" applyBorder="1" applyAlignment="1">
      <alignment vertical="center"/>
    </xf>
    <xf numFmtId="170" fontId="2" fillId="0" borderId="0" xfId="0" applyNumberFormat="1" applyFont="1" applyFill="1" applyBorder="1" applyAlignment="1">
      <alignment vertical="center"/>
    </xf>
    <xf numFmtId="167" fontId="2" fillId="0" borderId="0" xfId="1668" applyNumberFormat="1" applyFont="1" applyFill="1" applyAlignment="1" applyProtection="1">
      <alignment vertical="center"/>
      <protection/>
    </xf>
    <xf numFmtId="3" fontId="8" fillId="59" borderId="33" xfId="0" applyNumberFormat="1" applyFont="1" applyFill="1" applyBorder="1" applyAlignment="1" applyProtection="1">
      <alignment vertical="center"/>
      <protection/>
    </xf>
    <xf numFmtId="3" fontId="8" fillId="59" borderId="25" xfId="0" applyNumberFormat="1" applyFont="1" applyFill="1" applyBorder="1" applyAlignment="1" applyProtection="1">
      <alignment vertical="center"/>
      <protection/>
    </xf>
    <xf numFmtId="3" fontId="8" fillId="59" borderId="20" xfId="0" applyNumberFormat="1" applyFont="1" applyFill="1" applyBorder="1" applyAlignment="1" applyProtection="1">
      <alignment vertical="center"/>
      <protection/>
    </xf>
    <xf numFmtId="167" fontId="8" fillId="59" borderId="33" xfId="0" applyNumberFormat="1" applyFont="1" applyFill="1" applyBorder="1" applyAlignment="1">
      <alignment vertical="center"/>
    </xf>
    <xf numFmtId="167" fontId="8" fillId="59" borderId="20" xfId="0" applyNumberFormat="1" applyFont="1" applyFill="1" applyBorder="1" applyAlignment="1">
      <alignment vertical="center"/>
    </xf>
    <xf numFmtId="1" fontId="8" fillId="59" borderId="0" xfId="0" applyNumberFormat="1" applyFont="1" applyFill="1" applyBorder="1" applyAlignment="1">
      <alignment vertical="center"/>
    </xf>
    <xf numFmtId="3" fontId="2" fillId="0" borderId="32" xfId="0" applyNumberFormat="1" applyFont="1" applyFill="1" applyBorder="1" applyAlignment="1">
      <alignment vertical="center"/>
    </xf>
    <xf numFmtId="1" fontId="2" fillId="0" borderId="30" xfId="0" applyNumberFormat="1" applyFont="1" applyFill="1" applyBorder="1" applyAlignment="1">
      <alignment vertical="center"/>
    </xf>
    <xf numFmtId="0" fontId="2" fillId="0" borderId="24" xfId="1668" applyFont="1" applyBorder="1" applyAlignment="1" applyProtection="1">
      <alignment vertical="center"/>
      <protection/>
    </xf>
    <xf numFmtId="0" fontId="2" fillId="0" borderId="24" xfId="1668" applyFont="1" applyFill="1" applyBorder="1" applyAlignment="1" applyProtection="1">
      <alignment vertical="center"/>
      <protection/>
    </xf>
    <xf numFmtId="183" fontId="8" fillId="60" borderId="34" xfId="0" applyNumberFormat="1" applyFont="1" applyFill="1" applyBorder="1" applyAlignment="1">
      <alignment vertical="center"/>
    </xf>
    <xf numFmtId="183" fontId="8" fillId="60" borderId="0" xfId="0" applyNumberFormat="1" applyFont="1" applyFill="1" applyBorder="1" applyAlignment="1">
      <alignment vertical="center"/>
    </xf>
    <xf numFmtId="183" fontId="8" fillId="59" borderId="0" xfId="1668" applyNumberFormat="1" applyFont="1" applyFill="1" applyBorder="1" applyAlignment="1">
      <alignment vertical="center"/>
      <protection/>
    </xf>
    <xf numFmtId="183" fontId="8" fillId="59" borderId="33" xfId="1668" applyNumberFormat="1" applyFont="1" applyFill="1" applyBorder="1" applyAlignment="1">
      <alignment vertical="center"/>
      <protection/>
    </xf>
    <xf numFmtId="183" fontId="8" fillId="59" borderId="25" xfId="1668" applyNumberFormat="1" applyFont="1" applyFill="1" applyBorder="1" applyAlignment="1">
      <alignment vertical="center"/>
      <protection/>
    </xf>
    <xf numFmtId="183" fontId="8" fillId="59" borderId="26" xfId="1668" applyNumberFormat="1" applyFont="1" applyFill="1" applyBorder="1" applyAlignment="1">
      <alignment vertical="center"/>
      <protection/>
    </xf>
    <xf numFmtId="183" fontId="8" fillId="59" borderId="39" xfId="1668" applyNumberFormat="1" applyFont="1" applyFill="1" applyBorder="1" applyAlignment="1">
      <alignment vertical="center"/>
      <protection/>
    </xf>
    <xf numFmtId="0" fontId="2" fillId="0" borderId="0" xfId="0" applyFont="1" applyBorder="1" applyAlignment="1">
      <alignment horizontal="right" vertical="center"/>
    </xf>
    <xf numFmtId="0" fontId="2" fillId="0" borderId="34" xfId="0" applyFont="1" applyBorder="1" applyAlignment="1">
      <alignment vertical="center"/>
    </xf>
    <xf numFmtId="0" fontId="2" fillId="0" borderId="24" xfId="0" applyFont="1" applyFill="1" applyBorder="1" applyAlignment="1">
      <alignment horizontal="right" vertical="center"/>
    </xf>
    <xf numFmtId="0" fontId="2" fillId="60" borderId="23"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3" xfId="1668" applyBorder="1" applyAlignment="1">
      <alignment vertical="center"/>
      <protection/>
    </xf>
    <xf numFmtId="0" fontId="2" fillId="0" borderId="23" xfId="0" applyFont="1" applyFill="1" applyBorder="1" applyAlignment="1">
      <alignment vertical="center"/>
    </xf>
    <xf numFmtId="0" fontId="7" fillId="0" borderId="23" xfId="1668" applyFont="1" applyFill="1" applyBorder="1" applyAlignment="1">
      <alignment horizontal="right" vertical="center"/>
      <protection/>
    </xf>
    <xf numFmtId="0" fontId="7" fillId="0" borderId="23" xfId="1668" applyFont="1" applyFill="1" applyBorder="1" applyAlignment="1">
      <alignment horizontal="center" vertical="center"/>
      <protection/>
    </xf>
    <xf numFmtId="0" fontId="9" fillId="59" borderId="23" xfId="1668" applyFont="1" applyFill="1" applyBorder="1" applyAlignment="1">
      <alignment horizontal="right" vertical="center"/>
      <protection/>
    </xf>
    <xf numFmtId="0" fontId="9" fillId="0" borderId="23" xfId="1668" applyFont="1" applyFill="1" applyBorder="1" applyAlignment="1">
      <alignment horizontal="right" vertical="center"/>
      <protection/>
    </xf>
    <xf numFmtId="0" fontId="9" fillId="0" borderId="23" xfId="1668" applyFont="1" applyFill="1" applyBorder="1" applyAlignment="1">
      <alignment horizontal="center" vertical="center"/>
      <protection/>
    </xf>
    <xf numFmtId="178" fontId="8" fillId="59" borderId="0" xfId="0" applyNumberFormat="1" applyFont="1" applyFill="1" applyAlignment="1">
      <alignment vertical="center"/>
    </xf>
    <xf numFmtId="3" fontId="8" fillId="59" borderId="24" xfId="0" applyNumberFormat="1" applyFont="1" applyFill="1" applyBorder="1" applyAlignment="1">
      <alignment vertical="center"/>
    </xf>
    <xf numFmtId="165" fontId="8" fillId="59" borderId="0" xfId="105" applyNumberFormat="1" applyFont="1" applyFill="1" applyBorder="1" applyAlignment="1">
      <alignment horizontal="right" vertical="center"/>
    </xf>
    <xf numFmtId="167" fontId="8" fillId="59" borderId="0" xfId="0" applyNumberFormat="1" applyFont="1" applyFill="1" applyBorder="1" applyAlignment="1">
      <alignment horizontal="right" vertical="center"/>
    </xf>
    <xf numFmtId="185" fontId="8" fillId="59" borderId="0" xfId="0" applyNumberFormat="1" applyFont="1" applyFill="1" applyBorder="1" applyAlignment="1">
      <alignment horizontal="right" vertical="center"/>
    </xf>
    <xf numFmtId="186" fontId="8" fillId="59" borderId="47" xfId="105" applyNumberFormat="1" applyFont="1" applyFill="1" applyBorder="1" applyAlignment="1">
      <alignment horizontal="right" vertical="center" wrapText="1"/>
    </xf>
    <xf numFmtId="3" fontId="8" fillId="60" borderId="20" xfId="0" applyNumberFormat="1" applyFont="1" applyFill="1" applyBorder="1" applyAlignment="1" applyProtection="1">
      <alignment horizontal="right" vertical="center"/>
      <protection/>
    </xf>
    <xf numFmtId="0" fontId="8" fillId="0" borderId="0" xfId="0" applyFont="1" applyFill="1" applyBorder="1" applyAlignment="1">
      <alignment horizontal="left" vertical="center"/>
    </xf>
    <xf numFmtId="167" fontId="2" fillId="59" borderId="26" xfId="0" applyNumberFormat="1" applyFont="1" applyFill="1" applyBorder="1" applyAlignment="1">
      <alignment vertical="center"/>
    </xf>
    <xf numFmtId="3" fontId="61" fillId="0" borderId="26" xfId="0" applyNumberFormat="1" applyFont="1" applyFill="1" applyBorder="1" applyAlignment="1" applyProtection="1">
      <alignment vertical="center"/>
      <protection/>
    </xf>
    <xf numFmtId="167" fontId="8" fillId="59"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186" fontId="8" fillId="60" borderId="20" xfId="0" applyNumberFormat="1" applyFont="1" applyFill="1" applyBorder="1" applyAlignment="1">
      <alignment vertical="center"/>
    </xf>
    <xf numFmtId="186" fontId="8" fillId="59" borderId="20" xfId="1668" applyNumberFormat="1" applyFont="1" applyFill="1" applyBorder="1" applyAlignment="1">
      <alignment vertical="center"/>
      <protection/>
    </xf>
    <xf numFmtId="186" fontId="8" fillId="59" borderId="25" xfId="1668" applyNumberFormat="1" applyFont="1" applyFill="1" applyBorder="1" applyAlignment="1">
      <alignment vertical="center"/>
      <protection/>
    </xf>
    <xf numFmtId="186" fontId="8" fillId="59" borderId="0" xfId="1668" applyNumberFormat="1" applyFont="1" applyFill="1" applyBorder="1" applyAlignment="1">
      <alignment vertical="center"/>
      <protection/>
    </xf>
    <xf numFmtId="167" fontId="2" fillId="0" borderId="25" xfId="1668" applyNumberFormat="1" applyFont="1" applyFill="1" applyBorder="1" applyAlignment="1">
      <alignment horizontal="right" vertical="center"/>
      <protection/>
    </xf>
    <xf numFmtId="167" fontId="9" fillId="59" borderId="20" xfId="1668" applyNumberFormat="1" applyFont="1" applyFill="1" applyBorder="1" applyAlignment="1">
      <alignment vertical="center"/>
      <protection/>
    </xf>
    <xf numFmtId="167" fontId="9" fillId="59" borderId="25" xfId="1668" applyNumberFormat="1" applyFont="1" applyFill="1" applyBorder="1" applyAlignment="1">
      <alignment vertical="center"/>
      <protection/>
    </xf>
    <xf numFmtId="167" fontId="9" fillId="59" borderId="33" xfId="1668" applyNumberFormat="1" applyFont="1" applyFill="1" applyBorder="1" applyAlignment="1">
      <alignment vertical="center"/>
      <protection/>
    </xf>
    <xf numFmtId="3" fontId="10" fillId="0" borderId="0" xfId="0" applyNumberFormat="1" applyFont="1" applyFill="1" applyBorder="1" applyAlignment="1">
      <alignment vertical="center" wrapText="1"/>
    </xf>
    <xf numFmtId="3" fontId="19" fillId="0" borderId="0" xfId="0" applyNumberFormat="1" applyFont="1" applyAlignment="1">
      <alignment vertical="center"/>
    </xf>
    <xf numFmtId="0" fontId="2" fillId="0" borderId="23" xfId="0" applyFont="1" applyFill="1" applyBorder="1" applyAlignment="1">
      <alignment horizontal="right" vertical="center"/>
    </xf>
    <xf numFmtId="0" fontId="7" fillId="0" borderId="0" xfId="1668" applyFont="1" applyAlignment="1">
      <alignment vertical="center" wrapText="1"/>
      <protection/>
    </xf>
    <xf numFmtId="167" fontId="9" fillId="59" borderId="33" xfId="1668" applyNumberFormat="1" applyFont="1" applyFill="1" applyBorder="1" applyAlignment="1">
      <alignment vertical="center"/>
      <protection/>
    </xf>
    <xf numFmtId="0" fontId="0" fillId="0" borderId="0" xfId="1668" applyFont="1" applyAlignment="1">
      <alignment horizontal="center" vertical="center"/>
      <protection/>
    </xf>
    <xf numFmtId="3" fontId="12" fillId="0" borderId="0" xfId="0" applyNumberFormat="1" applyFont="1" applyFill="1" applyBorder="1" applyAlignment="1">
      <alignment horizontal="center" vertical="center"/>
    </xf>
    <xf numFmtId="0" fontId="0" fillId="0" borderId="0" xfId="0" applyFont="1" applyAlignment="1" applyProtection="1">
      <alignment horizontal="center" vertical="center"/>
      <protection/>
    </xf>
    <xf numFmtId="9" fontId="2" fillId="0" borderId="34" xfId="1852" applyFont="1" applyFill="1" applyBorder="1" applyAlignment="1">
      <alignment vertical="center"/>
    </xf>
    <xf numFmtId="9" fontId="2" fillId="0" borderId="26" xfId="1852" applyFont="1" applyFill="1" applyBorder="1" applyAlignment="1">
      <alignment vertical="center"/>
    </xf>
    <xf numFmtId="1" fontId="8" fillId="0" borderId="27" xfId="0" applyNumberFormat="1" applyFont="1" applyFill="1" applyBorder="1" applyAlignment="1">
      <alignment vertical="center"/>
    </xf>
    <xf numFmtId="1" fontId="8" fillId="0" borderId="26" xfId="0" applyNumberFormat="1" applyFont="1" applyFill="1" applyBorder="1" applyAlignment="1">
      <alignment vertical="center"/>
    </xf>
    <xf numFmtId="9" fontId="2" fillId="0" borderId="0" xfId="1852" applyFont="1" applyFill="1" applyBorder="1" applyAlignment="1">
      <alignment horizontal="right" vertical="center" wrapText="1"/>
    </xf>
    <xf numFmtId="9" fontId="2" fillId="0" borderId="0" xfId="1852" applyFont="1" applyFill="1" applyBorder="1" applyAlignment="1">
      <alignment horizontal="right" vertical="center"/>
    </xf>
    <xf numFmtId="9" fontId="2" fillId="0" borderId="0" xfId="1852" applyFont="1" applyFill="1" applyBorder="1" applyAlignment="1">
      <alignment horizontal="left" vertical="center"/>
    </xf>
    <xf numFmtId="0" fontId="0" fillId="0" borderId="0" xfId="1668" applyFill="1" applyAlignment="1" applyProtection="1">
      <alignment vertical="center"/>
      <protection/>
    </xf>
    <xf numFmtId="0" fontId="2" fillId="0" borderId="0" xfId="1668" applyFont="1" applyFill="1" applyAlignment="1" applyProtection="1">
      <alignment vertical="center"/>
      <protection/>
    </xf>
    <xf numFmtId="0" fontId="0" fillId="0" borderId="24" xfId="1668" applyFill="1" applyBorder="1" applyAlignment="1" applyProtection="1">
      <alignment vertical="center"/>
      <protection/>
    </xf>
    <xf numFmtId="3" fontId="10" fillId="0" borderId="0" xfId="0" applyNumberFormat="1" applyFont="1" applyFill="1" applyBorder="1" applyAlignment="1">
      <alignment vertical="center" wrapText="1"/>
    </xf>
    <xf numFmtId="0" fontId="2" fillId="0" borderId="0" xfId="0" applyFont="1" applyAlignment="1">
      <alignment horizontal="center" vertical="center"/>
    </xf>
    <xf numFmtId="0" fontId="0" fillId="0" borderId="0" xfId="1668" applyFont="1" applyAlignment="1" applyProtection="1">
      <alignment horizontal="center" vertical="center"/>
      <protection/>
    </xf>
    <xf numFmtId="3" fontId="10" fillId="0" borderId="26" xfId="0" applyNumberFormat="1" applyFont="1" applyFill="1" applyBorder="1" applyAlignment="1">
      <alignment vertical="center" wrapText="1"/>
    </xf>
    <xf numFmtId="0" fontId="2" fillId="0" borderId="0" xfId="21" applyNumberFormat="1" applyFont="1" applyFill="1" applyBorder="1" applyAlignment="1" applyProtection="1">
      <alignment vertical="center" wrapText="1"/>
      <protection/>
    </xf>
    <xf numFmtId="0" fontId="12" fillId="47" borderId="37" xfId="1622" applyFont="1" applyFill="1" applyBorder="1" applyAlignment="1">
      <alignment horizontal="center" vertical="center"/>
      <protection/>
    </xf>
    <xf numFmtId="0" fontId="12" fillId="47" borderId="23" xfId="1622" applyFont="1" applyFill="1" applyBorder="1" applyAlignment="1">
      <alignment horizontal="center" vertical="center"/>
      <protection/>
    </xf>
    <xf numFmtId="0" fontId="12" fillId="47" borderId="46" xfId="1622" applyFont="1" applyFill="1" applyBorder="1" applyAlignment="1">
      <alignment horizontal="center" vertical="center"/>
      <protection/>
    </xf>
    <xf numFmtId="0" fontId="8" fillId="0" borderId="39" xfId="21" applyFont="1" applyFill="1" applyBorder="1" applyAlignment="1" applyProtection="1">
      <alignment horizontal="center" vertical="center"/>
      <protection/>
    </xf>
  </cellXfs>
  <cellStyles count="1990">
    <cellStyle name="Normal" xfId="0"/>
    <cellStyle name="%" xfId="15"/>
    <cellStyle name="% 10" xfId="16"/>
    <cellStyle name="% 10 2" xfId="17"/>
    <cellStyle name="% 2" xfId="18"/>
    <cellStyle name="% 2 2" xfId="19"/>
    <cellStyle name="% 2 2 2" xfId="20"/>
    <cellStyle name="% 2 2 2 2" xfId="21"/>
    <cellStyle name="% 2 2 3" xfId="22"/>
    <cellStyle name="% 2 3" xfId="23"/>
    <cellStyle name="% 2 3 2" xfId="24"/>
    <cellStyle name="% 3" xfId="25"/>
    <cellStyle name="% 3 2" xfId="26"/>
    <cellStyle name="% 3 2 2" xfId="27"/>
    <cellStyle name="% 4" xfId="28"/>
    <cellStyle name="% 5" xfId="29"/>
    <cellStyle name="% 5 2" xfId="30"/>
    <cellStyle name="%_Company - full" xfId="31"/>
    <cellStyle name="%_Company - full 2" xfId="32"/>
    <cellStyle name="%_Group Financial instruments (2)" xfId="33"/>
    <cellStyle name="%_Group Financial instruments (2) 2" xfId="34"/>
    <cellStyle name="%_HFM Telkom Media Pack March 2008 final (2) 21 4 Leanne adj" xfId="35"/>
    <cellStyle name="%_HFM Telkom Media Pack March 2008 final (2) 21 4 Leanne adj 2" xfId="36"/>
    <cellStyle name="%_HFM_Multilinks March 2008" xfId="37"/>
    <cellStyle name="%_HFM_Multilinks March 2008 2" xfId="38"/>
    <cellStyle name="%_MLTL Financial Pack_31-03-2009_V4(10-06-2009)" xfId="39"/>
    <cellStyle name="%_MLTL Financial Pack_31-03-2009_V4(10-06-2009) 2" xfId="40"/>
    <cellStyle name="=C:\WINNT35\SYSTEM32\COMMAND.COM" xfId="41"/>
    <cellStyle name="=C:\WINNT35\SYSTEM32\COMMAND.COM 2" xfId="42"/>
    <cellStyle name="12nc" xfId="43"/>
    <cellStyle name="15nc" xfId="44"/>
    <cellStyle name="20% - Accent1" xfId="45"/>
    <cellStyle name="20% - Accent1 2" xfId="46"/>
    <cellStyle name="20% - Accent2" xfId="47"/>
    <cellStyle name="20% - Accent2 2" xfId="48"/>
    <cellStyle name="20% - Accent3" xfId="49"/>
    <cellStyle name="20% - Accent3 2" xfId="50"/>
    <cellStyle name="20% - Accent4" xfId="51"/>
    <cellStyle name="20% - Accent4 2" xfId="52"/>
    <cellStyle name="20% - Accent5" xfId="53"/>
    <cellStyle name="20% - Accent5 2" xfId="54"/>
    <cellStyle name="20% - Accent6" xfId="55"/>
    <cellStyle name="20% - Accent6 2" xfId="56"/>
    <cellStyle name="40% - Accent1" xfId="57"/>
    <cellStyle name="40% - Accent1 2" xfId="58"/>
    <cellStyle name="40% - Accent2" xfId="59"/>
    <cellStyle name="40% - Accent2 2" xfId="60"/>
    <cellStyle name="40% - Accent3" xfId="61"/>
    <cellStyle name="40% - Accent3 2" xfId="62"/>
    <cellStyle name="40% - Accent4" xfId="63"/>
    <cellStyle name="40% - Accent4 2" xfId="64"/>
    <cellStyle name="40% - Accent5" xfId="65"/>
    <cellStyle name="40% - Accent5 2" xfId="66"/>
    <cellStyle name="40% - Accent6" xfId="67"/>
    <cellStyle name="40% - Accent6 2" xfId="68"/>
    <cellStyle name="60% - Accent1" xfId="69"/>
    <cellStyle name="60% - Accent1 2" xfId="70"/>
    <cellStyle name="60% - Accent2" xfId="71"/>
    <cellStyle name="60% - Accent2 2" xfId="72"/>
    <cellStyle name="60% - Accent3" xfId="73"/>
    <cellStyle name="60% - Accent3 2" xfId="74"/>
    <cellStyle name="60% - Accent4" xfId="75"/>
    <cellStyle name="60% - Accent4 2" xfId="76"/>
    <cellStyle name="60% - Accent5" xfId="77"/>
    <cellStyle name="60% - Accent5 2" xfId="78"/>
    <cellStyle name="60% - Accent6" xfId="79"/>
    <cellStyle name="60% - Accent6 2"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Border1" xfId="95"/>
    <cellStyle name="Border2" xfId="96"/>
    <cellStyle name="Border4" xfId="97"/>
    <cellStyle name="Calculation" xfId="98"/>
    <cellStyle name="Calculation 2" xfId="99"/>
    <cellStyle name="Carte emballée" xfId="100"/>
    <cellStyle name="Check Cell" xfId="101"/>
    <cellStyle name="Check Cell 2" xfId="102"/>
    <cellStyle name="Checks" xfId="103"/>
    <cellStyle name="Checks 2" xfId="104"/>
    <cellStyle name="Comma" xfId="105"/>
    <cellStyle name="Comma [0]" xfId="106"/>
    <cellStyle name="Comma 10" xfId="107"/>
    <cellStyle name="Comma 10 10" xfId="108"/>
    <cellStyle name="Comma 10 10 10" xfId="109"/>
    <cellStyle name="Comma 10 10 10 2" xfId="110"/>
    <cellStyle name="Comma 10 10 11" xfId="111"/>
    <cellStyle name="Comma 10 10 11 2" xfId="112"/>
    <cellStyle name="Comma 10 10 12" xfId="113"/>
    <cellStyle name="Comma 10 10 13" xfId="114"/>
    <cellStyle name="Comma 10 10 14" xfId="115"/>
    <cellStyle name="Comma 10 10 15" xfId="116"/>
    <cellStyle name="Comma 10 10 16" xfId="117"/>
    <cellStyle name="Comma 10 10 17" xfId="118"/>
    <cellStyle name="Comma 10 10 18" xfId="119"/>
    <cellStyle name="Comma 10 10 19" xfId="120"/>
    <cellStyle name="Comma 10 10 2" xfId="121"/>
    <cellStyle name="Comma 10 10 20" xfId="122"/>
    <cellStyle name="Comma 10 10 21" xfId="123"/>
    <cellStyle name="Comma 10 10 22" xfId="124"/>
    <cellStyle name="Comma 10 10 23" xfId="125"/>
    <cellStyle name="Comma 10 10 24" xfId="126"/>
    <cellStyle name="Comma 10 10 25" xfId="127"/>
    <cellStyle name="Comma 10 10 26" xfId="128"/>
    <cellStyle name="Comma 10 10 27" xfId="129"/>
    <cellStyle name="Comma 10 10 28" xfId="130"/>
    <cellStyle name="Comma 10 10 29" xfId="131"/>
    <cellStyle name="Comma 10 10 3" xfId="132"/>
    <cellStyle name="Comma 10 10 30" xfId="133"/>
    <cellStyle name="Comma 10 10 31" xfId="134"/>
    <cellStyle name="Comma 10 10 32" xfId="135"/>
    <cellStyle name="Comma 10 10 33" xfId="136"/>
    <cellStyle name="Comma 10 10 34" xfId="137"/>
    <cellStyle name="Comma 10 10 35" xfId="138"/>
    <cellStyle name="Comma 10 10 36" xfId="139"/>
    <cellStyle name="Comma 10 10 37" xfId="140"/>
    <cellStyle name="Comma 10 10 38" xfId="141"/>
    <cellStyle name="Comma 10 10 39" xfId="142"/>
    <cellStyle name="Comma 10 10 4" xfId="143"/>
    <cellStyle name="Comma 10 10 4 2" xfId="144"/>
    <cellStyle name="Comma 10 10 40" xfId="145"/>
    <cellStyle name="Comma 10 10 41" xfId="146"/>
    <cellStyle name="Comma 10 10 42" xfId="147"/>
    <cellStyle name="Comma 10 10 43" xfId="148"/>
    <cellStyle name="Comma 10 10 48" xfId="149"/>
    <cellStyle name="Comma 10 10 5" xfId="150"/>
    <cellStyle name="Comma 10 10 5 2" xfId="151"/>
    <cellStyle name="Comma 10 10 6" xfId="152"/>
    <cellStyle name="Comma 10 10 6 2" xfId="153"/>
    <cellStyle name="Comma 10 10 7" xfId="154"/>
    <cellStyle name="Comma 10 10 7 2" xfId="155"/>
    <cellStyle name="Comma 10 10 8" xfId="156"/>
    <cellStyle name="Comma 10 10 8 2" xfId="157"/>
    <cellStyle name="Comma 10 10 9" xfId="158"/>
    <cellStyle name="Comma 10 10 9 10" xfId="159"/>
    <cellStyle name="Comma 10 10 9 10 2" xfId="160"/>
    <cellStyle name="Comma 10 10 9 100" xfId="161"/>
    <cellStyle name="Comma 10 10 9 101" xfId="162"/>
    <cellStyle name="Comma 10 10 9 102" xfId="163"/>
    <cellStyle name="Comma 10 10 9 103" xfId="164"/>
    <cellStyle name="Comma 10 10 9 104" xfId="165"/>
    <cellStyle name="Comma 10 10 9 105" xfId="166"/>
    <cellStyle name="Comma 10 10 9 106" xfId="167"/>
    <cellStyle name="Comma 10 10 9 107" xfId="168"/>
    <cellStyle name="Comma 10 10 9 108" xfId="169"/>
    <cellStyle name="Comma 10 10 9 108 7 2" xfId="170"/>
    <cellStyle name="Comma 10 10 9 109" xfId="171"/>
    <cellStyle name="Comma 10 10 9 11" xfId="172"/>
    <cellStyle name="Comma 10 10 9 11 2" xfId="173"/>
    <cellStyle name="Comma 10 10 9 110" xfId="174"/>
    <cellStyle name="Comma 10 10 9 111" xfId="175"/>
    <cellStyle name="Comma 10 10 9 117" xfId="176"/>
    <cellStyle name="Comma 10 10 9 12" xfId="177"/>
    <cellStyle name="Comma 10 10 9 12 2" xfId="178"/>
    <cellStyle name="Comma 10 10 9 13" xfId="179"/>
    <cellStyle name="Comma 10 10 9 13 2" xfId="180"/>
    <cellStyle name="Comma 10 10 9 14" xfId="181"/>
    <cellStyle name="Comma 10 10 9 14 2" xfId="182"/>
    <cellStyle name="Comma 10 10 9 15" xfId="183"/>
    <cellStyle name="Comma 10 10 9 15 2" xfId="184"/>
    <cellStyle name="Comma 10 10 9 16" xfId="185"/>
    <cellStyle name="Comma 10 10 9 16 2" xfId="186"/>
    <cellStyle name="Comma 10 10 9 17" xfId="187"/>
    <cellStyle name="Comma 10 10 9 17 2" xfId="188"/>
    <cellStyle name="Comma 10 10 9 18" xfId="189"/>
    <cellStyle name="Comma 10 10 9 18 2" xfId="190"/>
    <cellStyle name="Comma 10 10 9 19" xfId="191"/>
    <cellStyle name="Comma 10 10 9 19 2" xfId="192"/>
    <cellStyle name="Comma 10 10 9 2" xfId="193"/>
    <cellStyle name="Comma 10 10 9 2 2" xfId="194"/>
    <cellStyle name="Comma 10 10 9 20" xfId="195"/>
    <cellStyle name="Comma 10 10 9 20 2" xfId="196"/>
    <cellStyle name="Comma 10 10 9 21" xfId="197"/>
    <cellStyle name="Comma 10 10 9 21 2" xfId="198"/>
    <cellStyle name="Comma 10 10 9 22" xfId="199"/>
    <cellStyle name="Comma 10 10 9 22 2" xfId="200"/>
    <cellStyle name="Comma 10 10 9 23" xfId="201"/>
    <cellStyle name="Comma 10 10 9 23 2" xfId="202"/>
    <cellStyle name="Comma 10 10 9 24" xfId="203"/>
    <cellStyle name="Comma 10 10 9 24 2" xfId="204"/>
    <cellStyle name="Comma 10 10 9 25" xfId="205"/>
    <cellStyle name="Comma 10 10 9 25 2" xfId="206"/>
    <cellStyle name="Comma 10 10 9 26" xfId="207"/>
    <cellStyle name="Comma 10 10 9 26 2" xfId="208"/>
    <cellStyle name="Comma 10 10 9 27" xfId="209"/>
    <cellStyle name="Comma 10 10 9 27 2" xfId="210"/>
    <cellStyle name="Comma 10 10 9 28" xfId="211"/>
    <cellStyle name="Comma 10 10 9 28 2" xfId="212"/>
    <cellStyle name="Comma 10 10 9 29" xfId="213"/>
    <cellStyle name="Comma 10 10 9 29 2" xfId="214"/>
    <cellStyle name="Comma 10 10 9 3" xfId="215"/>
    <cellStyle name="Comma 10 10 9 3 2" xfId="216"/>
    <cellStyle name="Comma 10 10 9 30" xfId="217"/>
    <cellStyle name="Comma 10 10 9 30 2" xfId="218"/>
    <cellStyle name="Comma 10 10 9 31" xfId="219"/>
    <cellStyle name="Comma 10 10 9 31 2" xfId="220"/>
    <cellStyle name="Comma 10 10 9 32" xfId="221"/>
    <cellStyle name="Comma 10 10 9 32 2" xfId="222"/>
    <cellStyle name="Comma 10 10 9 33" xfId="223"/>
    <cellStyle name="Comma 10 10 9 33 2" xfId="224"/>
    <cellStyle name="Comma 10 10 9 34" xfId="225"/>
    <cellStyle name="Comma 10 10 9 34 2" xfId="226"/>
    <cellStyle name="Comma 10 10 9 35" xfId="227"/>
    <cellStyle name="Comma 10 10 9 35 2" xfId="228"/>
    <cellStyle name="Comma 10 10 9 36" xfId="229"/>
    <cellStyle name="Comma 10 10 9 36 2" xfId="230"/>
    <cellStyle name="Comma 10 10 9 37" xfId="231"/>
    <cellStyle name="Comma 10 10 9 37 2" xfId="232"/>
    <cellStyle name="Comma 10 10 9 38" xfId="233"/>
    <cellStyle name="Comma 10 10 9 38 2" xfId="234"/>
    <cellStyle name="Comma 10 10 9 38 3" xfId="235"/>
    <cellStyle name="Comma 10 10 9 39" xfId="236"/>
    <cellStyle name="Comma 10 10 9 39 2" xfId="237"/>
    <cellStyle name="Comma 10 10 9 4" xfId="238"/>
    <cellStyle name="Comma 10 10 9 4 2" xfId="239"/>
    <cellStyle name="Comma 10 10 9 40" xfId="240"/>
    <cellStyle name="Comma 10 10 9 40 2" xfId="241"/>
    <cellStyle name="Comma 10 10 9 41" xfId="242"/>
    <cellStyle name="Comma 10 10 9 41 2" xfId="243"/>
    <cellStyle name="Comma 10 10 9 42" xfId="244"/>
    <cellStyle name="Comma 10 10 9 42 2" xfId="245"/>
    <cellStyle name="Comma 10 10 9 43" xfId="246"/>
    <cellStyle name="Comma 10 10 9 43 2" xfId="247"/>
    <cellStyle name="Comma 10 10 9 44" xfId="248"/>
    <cellStyle name="Comma 10 10 9 44 2" xfId="249"/>
    <cellStyle name="Comma 10 10 9 45" xfId="250"/>
    <cellStyle name="Comma 10 10 9 45 2" xfId="251"/>
    <cellStyle name="Comma 10 10 9 46" xfId="252"/>
    <cellStyle name="Comma 10 10 9 46 2" xfId="253"/>
    <cellStyle name="Comma 10 10 9 47" xfId="254"/>
    <cellStyle name="Comma 10 10 9 47 2" xfId="255"/>
    <cellStyle name="Comma 10 10 9 48" xfId="256"/>
    <cellStyle name="Comma 10 10 9 48 2" xfId="257"/>
    <cellStyle name="Comma 10 10 9 49" xfId="258"/>
    <cellStyle name="Comma 10 10 9 49 2" xfId="259"/>
    <cellStyle name="Comma 10 10 9 5" xfId="260"/>
    <cellStyle name="Comma 10 10 9 5 2" xfId="261"/>
    <cellStyle name="Comma 10 10 9 50" xfId="262"/>
    <cellStyle name="Comma 10 10 9 50 2" xfId="263"/>
    <cellStyle name="Comma 10 10 9 51" xfId="264"/>
    <cellStyle name="Comma 10 10 9 51 2" xfId="265"/>
    <cellStyle name="Comma 10 10 9 52" xfId="266"/>
    <cellStyle name="Comma 10 10 9 52 2" xfId="267"/>
    <cellStyle name="Comma 10 10 9 53" xfId="268"/>
    <cellStyle name="Comma 10 10 9 53 10" xfId="269"/>
    <cellStyle name="Comma 10 10 9 53 11" xfId="270"/>
    <cellStyle name="Comma 10 10 9 53 11 10" xfId="271"/>
    <cellStyle name="Comma 10 10 9 53 11 11" xfId="272"/>
    <cellStyle name="Comma 10 10 9 53 11 12" xfId="273"/>
    <cellStyle name="Comma 10 10 9 53 11 13" xfId="274"/>
    <cellStyle name="Comma 10 10 9 53 11 14" xfId="275"/>
    <cellStyle name="Comma 10 10 9 53 11 15" xfId="276"/>
    <cellStyle name="Comma 10 10 9 53 11 16" xfId="277"/>
    <cellStyle name="Comma 10 10 9 53 11 16 10" xfId="278"/>
    <cellStyle name="Comma 10 10 9 53 11 16 2" xfId="279"/>
    <cellStyle name="Comma 10 10 9 53 11 16 3" xfId="280"/>
    <cellStyle name="Comma 10 10 9 53 11 16 4" xfId="281"/>
    <cellStyle name="Comma 10 10 9 53 11 16 5" xfId="282"/>
    <cellStyle name="Comma 10 10 9 53 11 16 6" xfId="283"/>
    <cellStyle name="Comma 10 10 9 53 11 16 7" xfId="284"/>
    <cellStyle name="Comma 10 10 9 53 11 16 8" xfId="285"/>
    <cellStyle name="Comma 10 10 9 53 11 16 9" xfId="286"/>
    <cellStyle name="Comma 10 10 9 53 11 17" xfId="287"/>
    <cellStyle name="Comma 10 10 9 53 11 18" xfId="288"/>
    <cellStyle name="Comma 10 10 9 53 11 19" xfId="289"/>
    <cellStyle name="Comma 10 10 9 53 11 2" xfId="290"/>
    <cellStyle name="Comma 10 10 9 53 11 20" xfId="291"/>
    <cellStyle name="Comma 10 10 9 53 11 20 10" xfId="292"/>
    <cellStyle name="Comma 10 10 9 53 11 20 11" xfId="293"/>
    <cellStyle name="Comma 10 10 9 53 11 20 12" xfId="294"/>
    <cellStyle name="Comma 10 10 9 53 11 20 13" xfId="295"/>
    <cellStyle name="Comma 10 10 9 53 11 20 14" xfId="296"/>
    <cellStyle name="Comma 10 10 9 53 11 20 15" xfId="297"/>
    <cellStyle name="Comma 10 10 9 53 11 20 2" xfId="298"/>
    <cellStyle name="Comma 10 10 9 53 11 20 3" xfId="299"/>
    <cellStyle name="Comma 10 10 9 53 11 20 4" xfId="300"/>
    <cellStyle name="Comma 10 10 9 53 11 20 5" xfId="301"/>
    <cellStyle name="Comma 10 10 9 53 11 20 6" xfId="302"/>
    <cellStyle name="Comma 10 10 9 53 11 20 7" xfId="303"/>
    <cellStyle name="Comma 10 10 9 53 11 20 8" xfId="304"/>
    <cellStyle name="Comma 10 10 9 53 11 20 9" xfId="305"/>
    <cellStyle name="Comma 10 10 9 53 11 21" xfId="306"/>
    <cellStyle name="Comma 10 10 9 53 11 3" xfId="307"/>
    <cellStyle name="Comma 10 10 9 53 11 4" xfId="308"/>
    <cellStyle name="Comma 10 10 9 53 11 5" xfId="309"/>
    <cellStyle name="Comma 10 10 9 53 11 6" xfId="310"/>
    <cellStyle name="Comma 10 10 9 53 11 7" xfId="311"/>
    <cellStyle name="Comma 10 10 9 53 11 8" xfId="312"/>
    <cellStyle name="Comma 10 10 9 53 11 9" xfId="313"/>
    <cellStyle name="Comma 10 10 9 53 11 9 2" xfId="314"/>
    <cellStyle name="Comma 10 10 9 53 11 9 3" xfId="315"/>
    <cellStyle name="Comma 10 10 9 53 11 9 4" xfId="316"/>
    <cellStyle name="Comma 10 10 9 53 11 9 5" xfId="317"/>
    <cellStyle name="Comma 10 10 9 53 11 9 6" xfId="318"/>
    <cellStyle name="Comma 10 10 9 53 11 9 7" xfId="319"/>
    <cellStyle name="Comma 10 10 9 53 11 9 8" xfId="320"/>
    <cellStyle name="Comma 10 10 9 53 12" xfId="321"/>
    <cellStyle name="Comma 10 10 9 53 13" xfId="322"/>
    <cellStyle name="Comma 10 10 9 53 14" xfId="323"/>
    <cellStyle name="Comma 10 10 9 53 15" xfId="324"/>
    <cellStyle name="Comma 10 10 9 53 16" xfId="325"/>
    <cellStyle name="Comma 10 10 9 53 17" xfId="326"/>
    <cellStyle name="Comma 10 10 9 53 18" xfId="327"/>
    <cellStyle name="Comma 10 10 9 53 19" xfId="328"/>
    <cellStyle name="Comma 10 10 9 53 2" xfId="329"/>
    <cellStyle name="Comma 10 10 9 53 20" xfId="330"/>
    <cellStyle name="Comma 10 10 9 53 21" xfId="331"/>
    <cellStyle name="Comma 10 10 9 53 22" xfId="332"/>
    <cellStyle name="Comma 10 10 9 53 23" xfId="333"/>
    <cellStyle name="Comma 10 10 9 53 24" xfId="334"/>
    <cellStyle name="Comma 10 10 9 53 25" xfId="335"/>
    <cellStyle name="Comma 10 10 9 53 26" xfId="336"/>
    <cellStyle name="Comma 10 10 9 53 27" xfId="337"/>
    <cellStyle name="Comma 10 10 9 53 28" xfId="338"/>
    <cellStyle name="Comma 10 10 9 53 29" xfId="339"/>
    <cellStyle name="Comma 10 10 9 53 3" xfId="340"/>
    <cellStyle name="Comma 10 10 9 53 30" xfId="341"/>
    <cellStyle name="Comma 10 10 9 53 4" xfId="342"/>
    <cellStyle name="Comma 10 10 9 53 5" xfId="343"/>
    <cellStyle name="Comma 10 10 9 53 6" xfId="344"/>
    <cellStyle name="Comma 10 10 9 53 7" xfId="345"/>
    <cellStyle name="Comma 10 10 9 53 8" xfId="346"/>
    <cellStyle name="Comma 10 10 9 53 9" xfId="347"/>
    <cellStyle name="Comma 10 10 9 54" xfId="348"/>
    <cellStyle name="Comma 10 10 9 55" xfId="349"/>
    <cellStyle name="Comma 10 10 9 56" xfId="350"/>
    <cellStyle name="Comma 10 10 9 57" xfId="351"/>
    <cellStyle name="Comma 10 10 9 58" xfId="352"/>
    <cellStyle name="Comma 10 10 9 59" xfId="353"/>
    <cellStyle name="Comma 10 10 9 6" xfId="354"/>
    <cellStyle name="Comma 10 10 9 6 2" xfId="355"/>
    <cellStyle name="Comma 10 10 9 60" xfId="356"/>
    <cellStyle name="Comma 10 10 9 61" xfId="357"/>
    <cellStyle name="Comma 10 10 9 62" xfId="358"/>
    <cellStyle name="Comma 10 10 9 63" xfId="359"/>
    <cellStyle name="Comma 10 10 9 64" xfId="360"/>
    <cellStyle name="Comma 10 10 9 65" xfId="361"/>
    <cellStyle name="Comma 10 10 9 66" xfId="362"/>
    <cellStyle name="Comma 10 10 9 67" xfId="363"/>
    <cellStyle name="Comma 10 10 9 67 10" xfId="364"/>
    <cellStyle name="Comma 10 10 9 67 11" xfId="365"/>
    <cellStyle name="Comma 10 10 9 67 12" xfId="366"/>
    <cellStyle name="Comma 10 10 9 67 13" xfId="367"/>
    <cellStyle name="Comma 10 10 9 67 14" xfId="368"/>
    <cellStyle name="Comma 10 10 9 67 15" xfId="369"/>
    <cellStyle name="Comma 10 10 9 67 16" xfId="370"/>
    <cellStyle name="Comma 10 10 9 67 17" xfId="371"/>
    <cellStyle name="Comma 10 10 9 67 18" xfId="372"/>
    <cellStyle name="Comma 10 10 9 67 19" xfId="373"/>
    <cellStyle name="Comma 10 10 9 67 2" xfId="374"/>
    <cellStyle name="Comma 10 10 9 67 20" xfId="375"/>
    <cellStyle name="Comma 10 10 9 67 21" xfId="376"/>
    <cellStyle name="Comma 10 10 9 67 22" xfId="377"/>
    <cellStyle name="Comma 10 10 9 67 23" xfId="378"/>
    <cellStyle name="Comma 10 10 9 67 24" xfId="379"/>
    <cellStyle name="Comma 10 10 9 67 25" xfId="380"/>
    <cellStyle name="Comma 10 10 9 67 26" xfId="381"/>
    <cellStyle name="Comma 10 10 9 67 27" xfId="382"/>
    <cellStyle name="Comma 10 10 9 67 28" xfId="383"/>
    <cellStyle name="Comma 10 10 9 67 29" xfId="384"/>
    <cellStyle name="Comma 10 10 9 67 3" xfId="385"/>
    <cellStyle name="Comma 10 10 9 67 30" xfId="386"/>
    <cellStyle name="Comma 10 10 9 67 31" xfId="387"/>
    <cellStyle name="Comma 10 10 9 67 32" xfId="388"/>
    <cellStyle name="Comma 10 10 9 67 33" xfId="389"/>
    <cellStyle name="Comma 10 10 9 67 34" xfId="390"/>
    <cellStyle name="Comma 10 10 9 67 35" xfId="391"/>
    <cellStyle name="Comma 10 10 9 67 36" xfId="392"/>
    <cellStyle name="Comma 10 10 9 67 37" xfId="393"/>
    <cellStyle name="Comma 10 10 9 67 38" xfId="394"/>
    <cellStyle name="Comma 10 10 9 67 39" xfId="395"/>
    <cellStyle name="Comma 10 10 9 67 4" xfId="396"/>
    <cellStyle name="Comma 10 10 9 67 40" xfId="397"/>
    <cellStyle name="Comma 10 10 9 67 5" xfId="398"/>
    <cellStyle name="Comma 10 10 9 67 6" xfId="399"/>
    <cellStyle name="Comma 10 10 9 67 7" xfId="400"/>
    <cellStyle name="Comma 10 10 9 67 8" xfId="401"/>
    <cellStyle name="Comma 10 10 9 67 9" xfId="402"/>
    <cellStyle name="Comma 10 10 9 68" xfId="403"/>
    <cellStyle name="Comma 10 10 9 69" xfId="404"/>
    <cellStyle name="Comma 10 10 9 7" xfId="405"/>
    <cellStyle name="Comma 10 10 9 7 2" xfId="406"/>
    <cellStyle name="Comma 10 10 9 70" xfId="407"/>
    <cellStyle name="Comma 10 10 9 71" xfId="408"/>
    <cellStyle name="Comma 10 10 9 72" xfId="409"/>
    <cellStyle name="Comma 10 10 9 73" xfId="410"/>
    <cellStyle name="Comma 10 10 9 74" xfId="411"/>
    <cellStyle name="Comma 10 10 9 75" xfId="412"/>
    <cellStyle name="Comma 10 10 9 76" xfId="413"/>
    <cellStyle name="Comma 10 10 9 77" xfId="414"/>
    <cellStyle name="Comma 10 10 9 78" xfId="415"/>
    <cellStyle name="Comma 10 10 9 79" xfId="416"/>
    <cellStyle name="Comma 10 10 9 8" xfId="417"/>
    <cellStyle name="Comma 10 10 9 8 2" xfId="418"/>
    <cellStyle name="Comma 10 10 9 80" xfId="419"/>
    <cellStyle name="Comma 10 10 9 81" xfId="420"/>
    <cellStyle name="Comma 10 10 9 82" xfId="421"/>
    <cellStyle name="Comma 10 10 9 83" xfId="422"/>
    <cellStyle name="Comma 10 10 9 84" xfId="423"/>
    <cellStyle name="Comma 10 10 9 84 2" xfId="424"/>
    <cellStyle name="Comma 10 10 9 84 3" xfId="425"/>
    <cellStyle name="Comma 10 10 9 84 4" xfId="426"/>
    <cellStyle name="Comma 10 10 9 84 5" xfId="427"/>
    <cellStyle name="Comma 10 10 9 84 6" xfId="428"/>
    <cellStyle name="Comma 10 10 9 84 7" xfId="429"/>
    <cellStyle name="Comma 10 10 9 84 8" xfId="430"/>
    <cellStyle name="Comma 10 10 9 85" xfId="431"/>
    <cellStyle name="Comma 10 10 9 85 10" xfId="432"/>
    <cellStyle name="Comma 10 10 9 85 11" xfId="433"/>
    <cellStyle name="Comma 10 10 9 85 12" xfId="434"/>
    <cellStyle name="Comma 10 10 9 85 13" xfId="435"/>
    <cellStyle name="Comma 10 10 9 85 14" xfId="436"/>
    <cellStyle name="Comma 10 10 9 85 2" xfId="437"/>
    <cellStyle name="Comma 10 10 9 85 3" xfId="438"/>
    <cellStyle name="Comma 10 10 9 85 4" xfId="439"/>
    <cellStyle name="Comma 10 10 9 85 5" xfId="440"/>
    <cellStyle name="Comma 10 10 9 85 6" xfId="441"/>
    <cellStyle name="Comma 10 10 9 85 7" xfId="442"/>
    <cellStyle name="Comma 10 10 9 85 8" xfId="443"/>
    <cellStyle name="Comma 10 10 9 85 9" xfId="444"/>
    <cellStyle name="Comma 10 10 9 86" xfId="445"/>
    <cellStyle name="Comma 10 10 9 87" xfId="446"/>
    <cellStyle name="Comma 10 10 9 88" xfId="447"/>
    <cellStyle name="Comma 10 10 9 89" xfId="448"/>
    <cellStyle name="Comma 10 10 9 9" xfId="449"/>
    <cellStyle name="Comma 10 10 9 9 2" xfId="450"/>
    <cellStyle name="Comma 10 10 9 90" xfId="451"/>
    <cellStyle name="Comma 10 10 9 91" xfId="452"/>
    <cellStyle name="Comma 10 10 9 92" xfId="453"/>
    <cellStyle name="Comma 10 10 9 93" xfId="454"/>
    <cellStyle name="Comma 10 10 9 94" xfId="455"/>
    <cellStyle name="Comma 10 10 9 95" xfId="456"/>
    <cellStyle name="Comma 10 10 9 96" xfId="457"/>
    <cellStyle name="Comma 10 10 9 97" xfId="458"/>
    <cellStyle name="Comma 10 10 9 98" xfId="459"/>
    <cellStyle name="Comma 10 10 9 99" xfId="460"/>
    <cellStyle name="Comma 10 100" xfId="461"/>
    <cellStyle name="Comma 10 100 2" xfId="462"/>
    <cellStyle name="Comma 10 101" xfId="463"/>
    <cellStyle name="Comma 10 101 2" xfId="464"/>
    <cellStyle name="Comma 10 102" xfId="465"/>
    <cellStyle name="Comma 10 102 2" xfId="466"/>
    <cellStyle name="Comma 10 103" xfId="467"/>
    <cellStyle name="Comma 10 103 2" xfId="468"/>
    <cellStyle name="Comma 10 104" xfId="469"/>
    <cellStyle name="Comma 10 105" xfId="470"/>
    <cellStyle name="Comma 10 106" xfId="471"/>
    <cellStyle name="Comma 10 107" xfId="472"/>
    <cellStyle name="Comma 10 108" xfId="473"/>
    <cellStyle name="Comma 10 109" xfId="474"/>
    <cellStyle name="Comma 10 11" xfId="475"/>
    <cellStyle name="Comma 10 11 2" xfId="476"/>
    <cellStyle name="Comma 10 110" xfId="477"/>
    <cellStyle name="Comma 10 111" xfId="478"/>
    <cellStyle name="Comma 10 112" xfId="479"/>
    <cellStyle name="Comma 10 113" xfId="480"/>
    <cellStyle name="Comma 10 114" xfId="481"/>
    <cellStyle name="Comma 10 115" xfId="482"/>
    <cellStyle name="Comma 10 116" xfId="483"/>
    <cellStyle name="Comma 10 117" xfId="484"/>
    <cellStyle name="Comma 10 118" xfId="485"/>
    <cellStyle name="Comma 10 119" xfId="486"/>
    <cellStyle name="Comma 10 12" xfId="487"/>
    <cellStyle name="Comma 10 12 2" xfId="488"/>
    <cellStyle name="Comma 10 120" xfId="489"/>
    <cellStyle name="Comma 10 121" xfId="490"/>
    <cellStyle name="Comma 10 122" xfId="491"/>
    <cellStyle name="Comma 10 123" xfId="492"/>
    <cellStyle name="Comma 10 124" xfId="493"/>
    <cellStyle name="Comma 10 125" xfId="494"/>
    <cellStyle name="Comma 10 126" xfId="495"/>
    <cellStyle name="Comma 10 127" xfId="496"/>
    <cellStyle name="Comma 10 128" xfId="497"/>
    <cellStyle name="Comma 10 129" xfId="498"/>
    <cellStyle name="Comma 10 13" xfId="499"/>
    <cellStyle name="Comma 10 13 2" xfId="500"/>
    <cellStyle name="Comma 10 130" xfId="501"/>
    <cellStyle name="Comma 10 131" xfId="502"/>
    <cellStyle name="Comma 10 132" xfId="503"/>
    <cellStyle name="Comma 10 133" xfId="504"/>
    <cellStyle name="Comma 10 134" xfId="505"/>
    <cellStyle name="Comma 10 135" xfId="506"/>
    <cellStyle name="Comma 10 136" xfId="507"/>
    <cellStyle name="Comma 10 137" xfId="508"/>
    <cellStyle name="Comma 10 138" xfId="509"/>
    <cellStyle name="Comma 10 139" xfId="510"/>
    <cellStyle name="Comma 10 139 2" xfId="511"/>
    <cellStyle name="Comma 10 139 3" xfId="512"/>
    <cellStyle name="Comma 10 139 4" xfId="513"/>
    <cellStyle name="Comma 10 139 5" xfId="514"/>
    <cellStyle name="Comma 10 139 6" xfId="515"/>
    <cellStyle name="Comma 10 139 7" xfId="516"/>
    <cellStyle name="Comma 10 14" xfId="517"/>
    <cellStyle name="Comma 10 14 2" xfId="518"/>
    <cellStyle name="Comma 10 140" xfId="519"/>
    <cellStyle name="Comma 10 141" xfId="520"/>
    <cellStyle name="Comma 10 142" xfId="521"/>
    <cellStyle name="Comma 10 143" xfId="522"/>
    <cellStyle name="Comma 10 144" xfId="523"/>
    <cellStyle name="Comma 10 145" xfId="524"/>
    <cellStyle name="Comma 10 146" xfId="525"/>
    <cellStyle name="Comma 10 147" xfId="526"/>
    <cellStyle name="Comma 10 148" xfId="527"/>
    <cellStyle name="Comma 10 149" xfId="528"/>
    <cellStyle name="Comma 10 15" xfId="529"/>
    <cellStyle name="Comma 10 15 2" xfId="530"/>
    <cellStyle name="Comma 10 150" xfId="531"/>
    <cellStyle name="Comma 10 151" xfId="532"/>
    <cellStyle name="Comma 10 16" xfId="533"/>
    <cellStyle name="Comma 10 16 2" xfId="534"/>
    <cellStyle name="Comma 10 17" xfId="535"/>
    <cellStyle name="Comma 10 17 10" xfId="536"/>
    <cellStyle name="Comma 10 17 10 2" xfId="537"/>
    <cellStyle name="Comma 10 17 100" xfId="538"/>
    <cellStyle name="Comma 10 17 101" xfId="539"/>
    <cellStyle name="Comma 10 17 102" xfId="540"/>
    <cellStyle name="Comma 10 17 103" xfId="541"/>
    <cellStyle name="Comma 10 17 104" xfId="542"/>
    <cellStyle name="Comma 10 17 105" xfId="543"/>
    <cellStyle name="Comma 10 17 106" xfId="544"/>
    <cellStyle name="Comma 10 17 107" xfId="545"/>
    <cellStyle name="Comma 10 17 108" xfId="546"/>
    <cellStyle name="Comma 10 17 109" xfId="547"/>
    <cellStyle name="Comma 10 17 11" xfId="548"/>
    <cellStyle name="Comma 10 17 11 2" xfId="549"/>
    <cellStyle name="Comma 10 17 12" xfId="550"/>
    <cellStyle name="Comma 10 17 12 2" xfId="551"/>
    <cellStyle name="Comma 10 17 13" xfId="552"/>
    <cellStyle name="Comma 10 17 13 2" xfId="553"/>
    <cellStyle name="Comma 10 17 14" xfId="554"/>
    <cellStyle name="Comma 10 17 14 2" xfId="555"/>
    <cellStyle name="Comma 10 17 15" xfId="556"/>
    <cellStyle name="Comma 10 17 15 2" xfId="557"/>
    <cellStyle name="Comma 10 17 16" xfId="558"/>
    <cellStyle name="Comma 10 17 16 2" xfId="559"/>
    <cellStyle name="Comma 10 17 17" xfId="560"/>
    <cellStyle name="Comma 10 17 17 2" xfId="561"/>
    <cellStyle name="Comma 10 17 18" xfId="562"/>
    <cellStyle name="Comma 10 17 18 2" xfId="563"/>
    <cellStyle name="Comma 10 17 19" xfId="564"/>
    <cellStyle name="Comma 10 17 19 2" xfId="565"/>
    <cellStyle name="Comma 10 17 2" xfId="566"/>
    <cellStyle name="Comma 10 17 2 2" xfId="567"/>
    <cellStyle name="Comma 10 17 20" xfId="568"/>
    <cellStyle name="Comma 10 17 20 2" xfId="569"/>
    <cellStyle name="Comma 10 17 21" xfId="570"/>
    <cellStyle name="Comma 10 17 21 2" xfId="571"/>
    <cellStyle name="Comma 10 17 22" xfId="572"/>
    <cellStyle name="Comma 10 17 22 2" xfId="573"/>
    <cellStyle name="Comma 10 17 23" xfId="574"/>
    <cellStyle name="Comma 10 17 23 2" xfId="575"/>
    <cellStyle name="Comma 10 17 24" xfId="576"/>
    <cellStyle name="Comma 10 17 24 2" xfId="577"/>
    <cellStyle name="Comma 10 17 25" xfId="578"/>
    <cellStyle name="Comma 10 17 25 2" xfId="579"/>
    <cellStyle name="Comma 10 17 26" xfId="580"/>
    <cellStyle name="Comma 10 17 26 2" xfId="581"/>
    <cellStyle name="Comma 10 17 27" xfId="582"/>
    <cellStyle name="Comma 10 17 27 2" xfId="583"/>
    <cellStyle name="Comma 10 17 28" xfId="584"/>
    <cellStyle name="Comma 10 17 28 2" xfId="585"/>
    <cellStyle name="Comma 10 17 29" xfId="586"/>
    <cellStyle name="Comma 10 17 29 2" xfId="587"/>
    <cellStyle name="Comma 10 17 3" xfId="588"/>
    <cellStyle name="Comma 10 17 3 2" xfId="589"/>
    <cellStyle name="Comma 10 17 30" xfId="590"/>
    <cellStyle name="Comma 10 17 30 2" xfId="591"/>
    <cellStyle name="Comma 10 17 31" xfId="592"/>
    <cellStyle name="Comma 10 17 31 2" xfId="593"/>
    <cellStyle name="Comma 10 17 32" xfId="594"/>
    <cellStyle name="Comma 10 17 32 2" xfId="595"/>
    <cellStyle name="Comma 10 17 33" xfId="596"/>
    <cellStyle name="Comma 10 17 33 2" xfId="597"/>
    <cellStyle name="Comma 10 17 34" xfId="598"/>
    <cellStyle name="Comma 10 17 34 2" xfId="599"/>
    <cellStyle name="Comma 10 17 35" xfId="600"/>
    <cellStyle name="Comma 10 17 35 2" xfId="601"/>
    <cellStyle name="Comma 10 17 36" xfId="602"/>
    <cellStyle name="Comma 10 17 36 2" xfId="603"/>
    <cellStyle name="Comma 10 17 37" xfId="604"/>
    <cellStyle name="Comma 10 17 37 2" xfId="605"/>
    <cellStyle name="Comma 10 17 38" xfId="606"/>
    <cellStyle name="Comma 10 17 38 2" xfId="607"/>
    <cellStyle name="Comma 10 17 39" xfId="608"/>
    <cellStyle name="Comma 10 17 39 2" xfId="609"/>
    <cellStyle name="Comma 10 17 4" xfId="610"/>
    <cellStyle name="Comma 10 17 40" xfId="611"/>
    <cellStyle name="Comma 10 17 41" xfId="612"/>
    <cellStyle name="Comma 10 17 42" xfId="613"/>
    <cellStyle name="Comma 10 17 43" xfId="614"/>
    <cellStyle name="Comma 10 17 44" xfId="615"/>
    <cellStyle name="Comma 10 17 45" xfId="616"/>
    <cellStyle name="Comma 10 17 46" xfId="617"/>
    <cellStyle name="Comma 10 17 47" xfId="618"/>
    <cellStyle name="Comma 10 17 48" xfId="619"/>
    <cellStyle name="Comma 10 17 49" xfId="620"/>
    <cellStyle name="Comma 10 17 5" xfId="621"/>
    <cellStyle name="Comma 10 17 50" xfId="622"/>
    <cellStyle name="Comma 10 17 51" xfId="623"/>
    <cellStyle name="Comma 10 17 52" xfId="624"/>
    <cellStyle name="Comma 10 17 53" xfId="625"/>
    <cellStyle name="Comma 10 17 54" xfId="626"/>
    <cellStyle name="Comma 10 17 55" xfId="627"/>
    <cellStyle name="Comma 10 17 56" xfId="628"/>
    <cellStyle name="Comma 10 17 57" xfId="629"/>
    <cellStyle name="Comma 10 17 58" xfId="630"/>
    <cellStyle name="Comma 10 17 59" xfId="631"/>
    <cellStyle name="Comma 10 17 6" xfId="632"/>
    <cellStyle name="Comma 10 17 6 2" xfId="633"/>
    <cellStyle name="Comma 10 17 60" xfId="634"/>
    <cellStyle name="Comma 10 17 61" xfId="635"/>
    <cellStyle name="Comma 10 17 62" xfId="636"/>
    <cellStyle name="Comma 10 17 63" xfId="637"/>
    <cellStyle name="Comma 10 17 64" xfId="638"/>
    <cellStyle name="Comma 10 17 65" xfId="639"/>
    <cellStyle name="Comma 10 17 66" xfId="640"/>
    <cellStyle name="Comma 10 17 67" xfId="641"/>
    <cellStyle name="Comma 10 17 68" xfId="642"/>
    <cellStyle name="Comma 10 17 69" xfId="643"/>
    <cellStyle name="Comma 10 17 7" xfId="644"/>
    <cellStyle name="Comma 10 17 7 2" xfId="645"/>
    <cellStyle name="Comma 10 17 70" xfId="646"/>
    <cellStyle name="Comma 10 17 71" xfId="647"/>
    <cellStyle name="Comma 10 17 72" xfId="648"/>
    <cellStyle name="Comma 10 17 73" xfId="649"/>
    <cellStyle name="Comma 10 17 74" xfId="650"/>
    <cellStyle name="Comma 10 17 75" xfId="651"/>
    <cellStyle name="Comma 10 17 76" xfId="652"/>
    <cellStyle name="Comma 10 17 77" xfId="653"/>
    <cellStyle name="Comma 10 17 78" xfId="654"/>
    <cellStyle name="Comma 10 17 79" xfId="655"/>
    <cellStyle name="Comma 10 17 8" xfId="656"/>
    <cellStyle name="Comma 10 17 8 2" xfId="657"/>
    <cellStyle name="Comma 10 17 80" xfId="658"/>
    <cellStyle name="Comma 10 17 81" xfId="659"/>
    <cellStyle name="Comma 10 17 82" xfId="660"/>
    <cellStyle name="Comma 10 17 83" xfId="661"/>
    <cellStyle name="Comma 10 17 84" xfId="662"/>
    <cellStyle name="Comma 10 17 85" xfId="663"/>
    <cellStyle name="Comma 10 17 86" xfId="664"/>
    <cellStyle name="Comma 10 17 87" xfId="665"/>
    <cellStyle name="Comma 10 17 88" xfId="666"/>
    <cellStyle name="Comma 10 17 89" xfId="667"/>
    <cellStyle name="Comma 10 17 9" xfId="668"/>
    <cellStyle name="Comma 10 17 9 2" xfId="669"/>
    <cellStyle name="Comma 10 17 90" xfId="670"/>
    <cellStyle name="Comma 10 17 91" xfId="671"/>
    <cellStyle name="Comma 10 17 92" xfId="672"/>
    <cellStyle name="Comma 10 17 93" xfId="673"/>
    <cellStyle name="Comma 10 17 94" xfId="674"/>
    <cellStyle name="Comma 10 17 95" xfId="675"/>
    <cellStyle name="Comma 10 17 96" xfId="676"/>
    <cellStyle name="Comma 10 17 97" xfId="677"/>
    <cellStyle name="Comma 10 17 98" xfId="678"/>
    <cellStyle name="Comma 10 17 99" xfId="679"/>
    <cellStyle name="Comma 10 18" xfId="680"/>
    <cellStyle name="Comma 10 18 2" xfId="681"/>
    <cellStyle name="Comma 10 19" xfId="682"/>
    <cellStyle name="Comma 10 19 2" xfId="683"/>
    <cellStyle name="Comma 10 2" xfId="684"/>
    <cellStyle name="Comma 10 2 2" xfId="685"/>
    <cellStyle name="Comma 10 20" xfId="686"/>
    <cellStyle name="Comma 10 20 2" xfId="687"/>
    <cellStyle name="Comma 10 21" xfId="688"/>
    <cellStyle name="Comma 10 21 2" xfId="689"/>
    <cellStyle name="Comma 10 22" xfId="690"/>
    <cellStyle name="Comma 10 22 2" xfId="691"/>
    <cellStyle name="Comma 10 23" xfId="692"/>
    <cellStyle name="Comma 10 23 2" xfId="693"/>
    <cellStyle name="Comma 10 24" xfId="694"/>
    <cellStyle name="Comma 10 24 2" xfId="695"/>
    <cellStyle name="Comma 10 25" xfId="696"/>
    <cellStyle name="Comma 10 25 2" xfId="697"/>
    <cellStyle name="Comma 10 26" xfId="698"/>
    <cellStyle name="Comma 10 26 2" xfId="699"/>
    <cellStyle name="Comma 10 27" xfId="700"/>
    <cellStyle name="Comma 10 27 2" xfId="701"/>
    <cellStyle name="Comma 10 28" xfId="702"/>
    <cellStyle name="Comma 10 28 2" xfId="703"/>
    <cellStyle name="Comma 10 29" xfId="704"/>
    <cellStyle name="Comma 10 29 2" xfId="705"/>
    <cellStyle name="Comma 10 3" xfId="706"/>
    <cellStyle name="Comma 10 3 2" xfId="707"/>
    <cellStyle name="Comma 10 30" xfId="708"/>
    <cellStyle name="Comma 10 30 2" xfId="709"/>
    <cellStyle name="Comma 10 31" xfId="710"/>
    <cellStyle name="Comma 10 31 2" xfId="711"/>
    <cellStyle name="Comma 10 32" xfId="712"/>
    <cellStyle name="Comma 10 32 2" xfId="713"/>
    <cellStyle name="Comma 10 33" xfId="714"/>
    <cellStyle name="Comma 10 33 2" xfId="715"/>
    <cellStyle name="Comma 10 34" xfId="716"/>
    <cellStyle name="Comma 10 34 2" xfId="717"/>
    <cellStyle name="Comma 10 35" xfId="718"/>
    <cellStyle name="Comma 10 35 10" xfId="719"/>
    <cellStyle name="Comma 10 35 10 2" xfId="720"/>
    <cellStyle name="Comma 10 35 11" xfId="721"/>
    <cellStyle name="Comma 10 35 11 2" xfId="722"/>
    <cellStyle name="Comma 10 35 12" xfId="723"/>
    <cellStyle name="Comma 10 35 12 2" xfId="724"/>
    <cellStyle name="Comma 10 35 13" xfId="725"/>
    <cellStyle name="Comma 10 35 13 2" xfId="726"/>
    <cellStyle name="Comma 10 35 14" xfId="727"/>
    <cellStyle name="Comma 10 35 14 2" xfId="728"/>
    <cellStyle name="Comma 10 35 15" xfId="729"/>
    <cellStyle name="Comma 10 35 15 2" xfId="730"/>
    <cellStyle name="Comma 10 35 16" xfId="731"/>
    <cellStyle name="Comma 10 35 16 2" xfId="732"/>
    <cellStyle name="Comma 10 35 17" xfId="733"/>
    <cellStyle name="Comma 10 35 17 2" xfId="734"/>
    <cellStyle name="Comma 10 35 18" xfId="735"/>
    <cellStyle name="Comma 10 35 18 2" xfId="736"/>
    <cellStyle name="Comma 10 35 19" xfId="737"/>
    <cellStyle name="Comma 10 35 19 2" xfId="738"/>
    <cellStyle name="Comma 10 35 2" xfId="739"/>
    <cellStyle name="Comma 10 35 2 2" xfId="740"/>
    <cellStyle name="Comma 10 35 20" xfId="741"/>
    <cellStyle name="Comma 10 35 20 2" xfId="742"/>
    <cellStyle name="Comma 10 35 21" xfId="743"/>
    <cellStyle name="Comma 10 35 21 2" xfId="744"/>
    <cellStyle name="Comma 10 35 22" xfId="745"/>
    <cellStyle name="Comma 10 35 22 2" xfId="746"/>
    <cellStyle name="Comma 10 35 23" xfId="747"/>
    <cellStyle name="Comma 10 35 23 2" xfId="748"/>
    <cellStyle name="Comma 10 35 24" xfId="749"/>
    <cellStyle name="Comma 10 35 24 2" xfId="750"/>
    <cellStyle name="Comma 10 35 25" xfId="751"/>
    <cellStyle name="Comma 10 35 25 2" xfId="752"/>
    <cellStyle name="Comma 10 35 26" xfId="753"/>
    <cellStyle name="Comma 10 35 26 2" xfId="754"/>
    <cellStyle name="Comma 10 35 27" xfId="755"/>
    <cellStyle name="Comma 10 35 27 2" xfId="756"/>
    <cellStyle name="Comma 10 35 28" xfId="757"/>
    <cellStyle name="Comma 10 35 28 2" xfId="758"/>
    <cellStyle name="Comma 10 35 29" xfId="759"/>
    <cellStyle name="Comma 10 35 29 2" xfId="760"/>
    <cellStyle name="Comma 10 35 3" xfId="761"/>
    <cellStyle name="Comma 10 35 3 2" xfId="762"/>
    <cellStyle name="Comma 10 35 30" xfId="763"/>
    <cellStyle name="Comma 10 35 30 2" xfId="764"/>
    <cellStyle name="Comma 10 35 31" xfId="765"/>
    <cellStyle name="Comma 10 35 31 2" xfId="766"/>
    <cellStyle name="Comma 10 35 32" xfId="767"/>
    <cellStyle name="Comma 10 35 32 2" xfId="768"/>
    <cellStyle name="Comma 10 35 33" xfId="769"/>
    <cellStyle name="Comma 10 35 33 2" xfId="770"/>
    <cellStyle name="Comma 10 35 34" xfId="771"/>
    <cellStyle name="Comma 10 35 34 2" xfId="772"/>
    <cellStyle name="Comma 10 35 35" xfId="773"/>
    <cellStyle name="Comma 10 35 35 2" xfId="774"/>
    <cellStyle name="Comma 10 35 36" xfId="775"/>
    <cellStyle name="Comma 10 35 36 2" xfId="776"/>
    <cellStyle name="Comma 10 35 37" xfId="777"/>
    <cellStyle name="Comma 10 35 37 2" xfId="778"/>
    <cellStyle name="Comma 10 35 38" xfId="779"/>
    <cellStyle name="Comma 10 35 4" xfId="780"/>
    <cellStyle name="Comma 10 35 4 2" xfId="781"/>
    <cellStyle name="Comma 10 35 5" xfId="782"/>
    <cellStyle name="Comma 10 35 5 2" xfId="783"/>
    <cellStyle name="Comma 10 35 6" xfId="784"/>
    <cellStyle name="Comma 10 35 6 2" xfId="785"/>
    <cellStyle name="Comma 10 35 7" xfId="786"/>
    <cellStyle name="Comma 10 35 7 2" xfId="787"/>
    <cellStyle name="Comma 10 35 8" xfId="788"/>
    <cellStyle name="Comma 10 35 8 2" xfId="789"/>
    <cellStyle name="Comma 10 35 9" xfId="790"/>
    <cellStyle name="Comma 10 35 9 2" xfId="791"/>
    <cellStyle name="Comma 10 36" xfId="792"/>
    <cellStyle name="Comma 10 36 2" xfId="793"/>
    <cellStyle name="Comma 10 37" xfId="794"/>
    <cellStyle name="Comma 10 38" xfId="795"/>
    <cellStyle name="Comma 10 39" xfId="796"/>
    <cellStyle name="Comma 10 4" xfId="797"/>
    <cellStyle name="Comma 10 4 2" xfId="798"/>
    <cellStyle name="Comma 10 40" xfId="799"/>
    <cellStyle name="Comma 10 41" xfId="800"/>
    <cellStyle name="Comma 10 42" xfId="801"/>
    <cellStyle name="Comma 10 43" xfId="802"/>
    <cellStyle name="Comma 10 44" xfId="803"/>
    <cellStyle name="Comma 10 45" xfId="804"/>
    <cellStyle name="Comma 10 46" xfId="805"/>
    <cellStyle name="Comma 10 47" xfId="806"/>
    <cellStyle name="Comma 10 48" xfId="807"/>
    <cellStyle name="Comma 10 49" xfId="808"/>
    <cellStyle name="Comma 10 5" xfId="809"/>
    <cellStyle name="Comma 10 5 2" xfId="810"/>
    <cellStyle name="Comma 10 50" xfId="811"/>
    <cellStyle name="Comma 10 51" xfId="812"/>
    <cellStyle name="Comma 10 52" xfId="813"/>
    <cellStyle name="Comma 10 53" xfId="814"/>
    <cellStyle name="Comma 10 53 2" xfId="815"/>
    <cellStyle name="Comma 10 54" xfId="816"/>
    <cellStyle name="Comma 10 54 2" xfId="817"/>
    <cellStyle name="Comma 10 55" xfId="818"/>
    <cellStyle name="Comma 10 55 2" xfId="819"/>
    <cellStyle name="Comma 10 56" xfId="820"/>
    <cellStyle name="Comma 10 56 2" xfId="821"/>
    <cellStyle name="Comma 10 57" xfId="822"/>
    <cellStyle name="Comma 10 57 2" xfId="823"/>
    <cellStyle name="Comma 10 58" xfId="824"/>
    <cellStyle name="Comma 10 58 2" xfId="825"/>
    <cellStyle name="Comma 10 59" xfId="826"/>
    <cellStyle name="Comma 10 59 2" xfId="827"/>
    <cellStyle name="Comma 10 6" xfId="828"/>
    <cellStyle name="Comma 10 6 2" xfId="829"/>
    <cellStyle name="Comma 10 60" xfId="830"/>
    <cellStyle name="Comma 10 60 2" xfId="831"/>
    <cellStyle name="Comma 10 61" xfId="832"/>
    <cellStyle name="Comma 10 61 2" xfId="833"/>
    <cellStyle name="Comma 10 62" xfId="834"/>
    <cellStyle name="Comma 10 62 2" xfId="835"/>
    <cellStyle name="Comma 10 63" xfId="836"/>
    <cellStyle name="Comma 10 63 2" xfId="837"/>
    <cellStyle name="Comma 10 64" xfId="838"/>
    <cellStyle name="Comma 10 64 2" xfId="839"/>
    <cellStyle name="Comma 10 65" xfId="840"/>
    <cellStyle name="Comma 10 65 2" xfId="841"/>
    <cellStyle name="Comma 10 66" xfId="842"/>
    <cellStyle name="Comma 10 66 2" xfId="843"/>
    <cellStyle name="Comma 10 67" xfId="844"/>
    <cellStyle name="Comma 10 67 2" xfId="845"/>
    <cellStyle name="Comma 10 68" xfId="846"/>
    <cellStyle name="Comma 10 68 2" xfId="847"/>
    <cellStyle name="Comma 10 69" xfId="848"/>
    <cellStyle name="Comma 10 69 2" xfId="849"/>
    <cellStyle name="Comma 10 7" xfId="850"/>
    <cellStyle name="Comma 10 7 10" xfId="851"/>
    <cellStyle name="Comma 10 7 10 2" xfId="852"/>
    <cellStyle name="Comma 10 7 100" xfId="853"/>
    <cellStyle name="Comma 10 7 101" xfId="854"/>
    <cellStyle name="Comma 10 7 11" xfId="855"/>
    <cellStyle name="Comma 10 7 11 2" xfId="856"/>
    <cellStyle name="Comma 10 7 12" xfId="857"/>
    <cellStyle name="Comma 10 7 12 2" xfId="858"/>
    <cellStyle name="Comma 10 7 13" xfId="859"/>
    <cellStyle name="Comma 10 7 13 2" xfId="860"/>
    <cellStyle name="Comma 10 7 14" xfId="861"/>
    <cellStyle name="Comma 10 7 14 2" xfId="862"/>
    <cellStyle name="Comma 10 7 15" xfId="863"/>
    <cellStyle name="Comma 10 7 15 2" xfId="864"/>
    <cellStyle name="Comma 10 7 16" xfId="865"/>
    <cellStyle name="Comma 10 7 16 2" xfId="866"/>
    <cellStyle name="Comma 10 7 17" xfId="867"/>
    <cellStyle name="Comma 10 7 17 2" xfId="868"/>
    <cellStyle name="Comma 10 7 18" xfId="869"/>
    <cellStyle name="Comma 10 7 18 2" xfId="870"/>
    <cellStyle name="Comma 10 7 19" xfId="871"/>
    <cellStyle name="Comma 10 7 19 2" xfId="872"/>
    <cellStyle name="Comma 10 7 2" xfId="873"/>
    <cellStyle name="Comma 10 7 2 2" xfId="874"/>
    <cellStyle name="Comma 10 7 20" xfId="875"/>
    <cellStyle name="Comma 10 7 20 2" xfId="876"/>
    <cellStyle name="Comma 10 7 21" xfId="877"/>
    <cellStyle name="Comma 10 7 21 2" xfId="878"/>
    <cellStyle name="Comma 10 7 22" xfId="879"/>
    <cellStyle name="Comma 10 7 22 2" xfId="880"/>
    <cellStyle name="Comma 10 7 23" xfId="881"/>
    <cellStyle name="Comma 10 7 23 2" xfId="882"/>
    <cellStyle name="Comma 10 7 24" xfId="883"/>
    <cellStyle name="Comma 10 7 24 2" xfId="884"/>
    <cellStyle name="Comma 10 7 25" xfId="885"/>
    <cellStyle name="Comma 10 7 25 2" xfId="886"/>
    <cellStyle name="Comma 10 7 26" xfId="887"/>
    <cellStyle name="Comma 10 7 26 2" xfId="888"/>
    <cellStyle name="Comma 10 7 27" xfId="889"/>
    <cellStyle name="Comma 10 7 27 2" xfId="890"/>
    <cellStyle name="Comma 10 7 28" xfId="891"/>
    <cellStyle name="Comma 10 7 28 2" xfId="892"/>
    <cellStyle name="Comma 10 7 29" xfId="893"/>
    <cellStyle name="Comma 10 7 29 2" xfId="894"/>
    <cellStyle name="Comma 10 7 3" xfId="895"/>
    <cellStyle name="Comma 10 7 3 2" xfId="896"/>
    <cellStyle name="Comma 10 7 30" xfId="897"/>
    <cellStyle name="Comma 10 7 30 2" xfId="898"/>
    <cellStyle name="Comma 10 7 31" xfId="899"/>
    <cellStyle name="Comma 10 7 31 2" xfId="900"/>
    <cellStyle name="Comma 10 7 32" xfId="901"/>
    <cellStyle name="Comma 10 7 32 2" xfId="902"/>
    <cellStyle name="Comma 10 7 33" xfId="903"/>
    <cellStyle name="Comma 10 7 33 2" xfId="904"/>
    <cellStyle name="Comma 10 7 34" xfId="905"/>
    <cellStyle name="Comma 10 7 34 2" xfId="906"/>
    <cellStyle name="Comma 10 7 35" xfId="907"/>
    <cellStyle name="Comma 10 7 35 2" xfId="908"/>
    <cellStyle name="Comma 10 7 36" xfId="909"/>
    <cellStyle name="Comma 10 7 36 2" xfId="910"/>
    <cellStyle name="Comma 10 7 37" xfId="911"/>
    <cellStyle name="Comma 10 7 37 2" xfId="912"/>
    <cellStyle name="Comma 10 7 38" xfId="913"/>
    <cellStyle name="Comma 10 7 38 2" xfId="914"/>
    <cellStyle name="Comma 10 7 39" xfId="915"/>
    <cellStyle name="Comma 10 7 39 2" xfId="916"/>
    <cellStyle name="Comma 10 7 4" xfId="917"/>
    <cellStyle name="Comma 10 7 4 2" xfId="918"/>
    <cellStyle name="Comma 10 7 40" xfId="919"/>
    <cellStyle name="Comma 10 7 40 2" xfId="920"/>
    <cellStyle name="Comma 10 7 41" xfId="921"/>
    <cellStyle name="Comma 10 7 41 2" xfId="922"/>
    <cellStyle name="Comma 10 7 42" xfId="923"/>
    <cellStyle name="Comma 10 7 42 2" xfId="924"/>
    <cellStyle name="Comma 10 7 43" xfId="925"/>
    <cellStyle name="Comma 10 7 43 2" xfId="926"/>
    <cellStyle name="Comma 10 7 44" xfId="927"/>
    <cellStyle name="Comma 10 7 44 2" xfId="928"/>
    <cellStyle name="Comma 10 7 45" xfId="929"/>
    <cellStyle name="Comma 10 7 45 2" xfId="930"/>
    <cellStyle name="Comma 10 7 46" xfId="931"/>
    <cellStyle name="Comma 10 7 46 2" xfId="932"/>
    <cellStyle name="Comma 10 7 47" xfId="933"/>
    <cellStyle name="Comma 10 7 47 2" xfId="934"/>
    <cellStyle name="Comma 10 7 48" xfId="935"/>
    <cellStyle name="Comma 10 7 48 2" xfId="936"/>
    <cellStyle name="Comma 10 7 49" xfId="937"/>
    <cellStyle name="Comma 10 7 49 2" xfId="938"/>
    <cellStyle name="Comma 10 7 5" xfId="939"/>
    <cellStyle name="Comma 10 7 5 2" xfId="940"/>
    <cellStyle name="Comma 10 7 50" xfId="941"/>
    <cellStyle name="Comma 10 7 50 2" xfId="942"/>
    <cellStyle name="Comma 10 7 51" xfId="943"/>
    <cellStyle name="Comma 10 7 51 2" xfId="944"/>
    <cellStyle name="Comma 10 7 52" xfId="945"/>
    <cellStyle name="Comma 10 7 52 2" xfId="946"/>
    <cellStyle name="Comma 10 7 53" xfId="947"/>
    <cellStyle name="Comma 10 7 53 2" xfId="948"/>
    <cellStyle name="Comma 10 7 54" xfId="949"/>
    <cellStyle name="Comma 10 7 54 2" xfId="950"/>
    <cellStyle name="Comma 10 7 55" xfId="951"/>
    <cellStyle name="Comma 10 7 55 2" xfId="952"/>
    <cellStyle name="Comma 10 7 56" xfId="953"/>
    <cellStyle name="Comma 10 7 56 2" xfId="954"/>
    <cellStyle name="Comma 10 7 57" xfId="955"/>
    <cellStyle name="Comma 10 7 57 2" xfId="956"/>
    <cellStyle name="Comma 10 7 58" xfId="957"/>
    <cellStyle name="Comma 10 7 58 2" xfId="958"/>
    <cellStyle name="Comma 10 7 59" xfId="959"/>
    <cellStyle name="Comma 10 7 59 2" xfId="960"/>
    <cellStyle name="Comma 10 7 6" xfId="961"/>
    <cellStyle name="Comma 10 7 6 2" xfId="962"/>
    <cellStyle name="Comma 10 7 60" xfId="963"/>
    <cellStyle name="Comma 10 7 60 2" xfId="964"/>
    <cellStyle name="Comma 10 7 61" xfId="965"/>
    <cellStyle name="Comma 10 7 61 2" xfId="966"/>
    <cellStyle name="Comma 10 7 62" xfId="967"/>
    <cellStyle name="Comma 10 7 62 2" xfId="968"/>
    <cellStyle name="Comma 10 7 63" xfId="969"/>
    <cellStyle name="Comma 10 7 64" xfId="970"/>
    <cellStyle name="Comma 10 7 65" xfId="971"/>
    <cellStyle name="Comma 10 7 66" xfId="972"/>
    <cellStyle name="Comma 10 7 67" xfId="973"/>
    <cellStyle name="Comma 10 7 68" xfId="974"/>
    <cellStyle name="Comma 10 7 69" xfId="975"/>
    <cellStyle name="Comma 10 7 7" xfId="976"/>
    <cellStyle name="Comma 10 7 7 2" xfId="977"/>
    <cellStyle name="Comma 10 7 70" xfId="978"/>
    <cellStyle name="Comma 10 7 71" xfId="979"/>
    <cellStyle name="Comma 10 7 72" xfId="980"/>
    <cellStyle name="Comma 10 7 73" xfId="981"/>
    <cellStyle name="Comma 10 7 74" xfId="982"/>
    <cellStyle name="Comma 10 7 75" xfId="983"/>
    <cellStyle name="Comma 10 7 76" xfId="984"/>
    <cellStyle name="Comma 10 7 77" xfId="985"/>
    <cellStyle name="Comma 10 7 78" xfId="986"/>
    <cellStyle name="Comma 10 7 79" xfId="987"/>
    <cellStyle name="Comma 10 7 8" xfId="988"/>
    <cellStyle name="Comma 10 7 8 2" xfId="989"/>
    <cellStyle name="Comma 10 7 80" xfId="990"/>
    <cellStyle name="Comma 10 7 81" xfId="991"/>
    <cellStyle name="Comma 10 7 82" xfId="992"/>
    <cellStyle name="Comma 10 7 83" xfId="993"/>
    <cellStyle name="Comma 10 7 84" xfId="994"/>
    <cellStyle name="Comma 10 7 85" xfId="995"/>
    <cellStyle name="Comma 10 7 86" xfId="996"/>
    <cellStyle name="Comma 10 7 87" xfId="997"/>
    <cellStyle name="Comma 10 7 88" xfId="998"/>
    <cellStyle name="Comma 10 7 89" xfId="999"/>
    <cellStyle name="Comma 10 7 9" xfId="1000"/>
    <cellStyle name="Comma 10 7 9 2" xfId="1001"/>
    <cellStyle name="Comma 10 7 90" xfId="1002"/>
    <cellStyle name="Comma 10 7 91" xfId="1003"/>
    <cellStyle name="Comma 10 7 92" xfId="1004"/>
    <cellStyle name="Comma 10 7 93" xfId="1005"/>
    <cellStyle name="Comma 10 7 94" xfId="1006"/>
    <cellStyle name="Comma 10 7 95" xfId="1007"/>
    <cellStyle name="Comma 10 7 96" xfId="1008"/>
    <cellStyle name="Comma 10 7 97" xfId="1009"/>
    <cellStyle name="Comma 10 7 98" xfId="1010"/>
    <cellStyle name="Comma 10 7 99" xfId="1011"/>
    <cellStyle name="Comma 10 70" xfId="1012"/>
    <cellStyle name="Comma 10 70 2" xfId="1013"/>
    <cellStyle name="Comma 10 71" xfId="1014"/>
    <cellStyle name="Comma 10 71 2" xfId="1015"/>
    <cellStyle name="Comma 10 72" xfId="1016"/>
    <cellStyle name="Comma 10 72 2" xfId="1017"/>
    <cellStyle name="Comma 10 73" xfId="1018"/>
    <cellStyle name="Comma 10 73 2" xfId="1019"/>
    <cellStyle name="Comma 10 74" xfId="1020"/>
    <cellStyle name="Comma 10 74 2" xfId="1021"/>
    <cellStyle name="Comma 10 75" xfId="1022"/>
    <cellStyle name="Comma 10 75 2" xfId="1023"/>
    <cellStyle name="Comma 10 76" xfId="1024"/>
    <cellStyle name="Comma 10 76 2" xfId="1025"/>
    <cellStyle name="Comma 10 77" xfId="1026"/>
    <cellStyle name="Comma 10 77 2" xfId="1027"/>
    <cellStyle name="Comma 10 78" xfId="1028"/>
    <cellStyle name="Comma 10 78 2" xfId="1029"/>
    <cellStyle name="Comma 10 79" xfId="1030"/>
    <cellStyle name="Comma 10 79 2" xfId="1031"/>
    <cellStyle name="Comma 10 8" xfId="1032"/>
    <cellStyle name="Comma 10 8 2" xfId="1033"/>
    <cellStyle name="Comma 10 80" xfId="1034"/>
    <cellStyle name="Comma 10 80 2" xfId="1035"/>
    <cellStyle name="Comma 10 81" xfId="1036"/>
    <cellStyle name="Comma 10 81 2" xfId="1037"/>
    <cellStyle name="Comma 10 82" xfId="1038"/>
    <cellStyle name="Comma 10 82 2" xfId="1039"/>
    <cellStyle name="Comma 10 83" xfId="1040"/>
    <cellStyle name="Comma 10 83 2" xfId="1041"/>
    <cellStyle name="Comma 10 84" xfId="1042"/>
    <cellStyle name="Comma 10 84 2" xfId="1043"/>
    <cellStyle name="Comma 10 85" xfId="1044"/>
    <cellStyle name="Comma 10 85 2" xfId="1045"/>
    <cellStyle name="Comma 10 86" xfId="1046"/>
    <cellStyle name="Comma 10 86 2" xfId="1047"/>
    <cellStyle name="Comma 10 87" xfId="1048"/>
    <cellStyle name="Comma 10 87 2" xfId="1049"/>
    <cellStyle name="Comma 10 88" xfId="1050"/>
    <cellStyle name="Comma 10 88 2" xfId="1051"/>
    <cellStyle name="Comma 10 89" xfId="1052"/>
    <cellStyle name="Comma 10 89 2" xfId="1053"/>
    <cellStyle name="Comma 10 9" xfId="1054"/>
    <cellStyle name="Comma 10 9 2" xfId="1055"/>
    <cellStyle name="Comma 10 90" xfId="1056"/>
    <cellStyle name="Comma 10 90 2" xfId="1057"/>
    <cellStyle name="Comma 10 91" xfId="1058"/>
    <cellStyle name="Comma 10 91 2" xfId="1059"/>
    <cellStyle name="Comma 10 92" xfId="1060"/>
    <cellStyle name="Comma 10 92 2" xfId="1061"/>
    <cellStyle name="Comma 10 93" xfId="1062"/>
    <cellStyle name="Comma 10 93 2" xfId="1063"/>
    <cellStyle name="Comma 10 94" xfId="1064"/>
    <cellStyle name="Comma 10 94 2" xfId="1065"/>
    <cellStyle name="Comma 10 95" xfId="1066"/>
    <cellStyle name="Comma 10 95 2" xfId="1067"/>
    <cellStyle name="Comma 10 96" xfId="1068"/>
    <cellStyle name="Comma 10 96 2" xfId="1069"/>
    <cellStyle name="Comma 10 97" xfId="1070"/>
    <cellStyle name="Comma 10 97 2" xfId="1071"/>
    <cellStyle name="Comma 10 98" xfId="1072"/>
    <cellStyle name="Comma 10 98 2" xfId="1073"/>
    <cellStyle name="Comma 10 99" xfId="1074"/>
    <cellStyle name="Comma 10 99 2" xfId="1075"/>
    <cellStyle name="Comma 100" xfId="1076"/>
    <cellStyle name="Comma 100 2" xfId="1077"/>
    <cellStyle name="Comma 100 3" xfId="1078"/>
    <cellStyle name="Comma 101" xfId="1079"/>
    <cellStyle name="Comma 101 2" xfId="1080"/>
    <cellStyle name="Comma 102" xfId="1081"/>
    <cellStyle name="Comma 102 2" xfId="1082"/>
    <cellStyle name="Comma 103" xfId="1083"/>
    <cellStyle name="Comma 103 2" xfId="1084"/>
    <cellStyle name="Comma 104" xfId="1085"/>
    <cellStyle name="Comma 105" xfId="1086"/>
    <cellStyle name="Comma 106" xfId="1087"/>
    <cellStyle name="Comma 107" xfId="1088"/>
    <cellStyle name="Comma 108" xfId="1089"/>
    <cellStyle name="Comma 109" xfId="1090"/>
    <cellStyle name="Comma 11" xfId="1091"/>
    <cellStyle name="Comma 11 2" xfId="1092"/>
    <cellStyle name="Comma 110" xfId="1093"/>
    <cellStyle name="Comma 111" xfId="1094"/>
    <cellStyle name="Comma 112" xfId="1095"/>
    <cellStyle name="Comma 113" xfId="1096"/>
    <cellStyle name="Comma 114" xfId="1097"/>
    <cellStyle name="Comma 115" xfId="1098"/>
    <cellStyle name="Comma 116" xfId="1099"/>
    <cellStyle name="Comma 117" xfId="1100"/>
    <cellStyle name="Comma 118" xfId="1101"/>
    <cellStyle name="Comma 119" xfId="1102"/>
    <cellStyle name="Comma 12" xfId="1103"/>
    <cellStyle name="Comma 12 2" xfId="1104"/>
    <cellStyle name="Comma 120" xfId="1105"/>
    <cellStyle name="Comma 121" xfId="1106"/>
    <cellStyle name="Comma 122" xfId="1107"/>
    <cellStyle name="Comma 123" xfId="1108"/>
    <cellStyle name="Comma 124" xfId="1109"/>
    <cellStyle name="Comma 125" xfId="1110"/>
    <cellStyle name="Comma 126" xfId="1111"/>
    <cellStyle name="Comma 127" xfId="1112"/>
    <cellStyle name="Comma 128" xfId="1113"/>
    <cellStyle name="Comma 129" xfId="1114"/>
    <cellStyle name="Comma 13" xfId="1115"/>
    <cellStyle name="Comma 13 2" xfId="1116"/>
    <cellStyle name="Comma 130" xfId="1117"/>
    <cellStyle name="Comma 131" xfId="1118"/>
    <cellStyle name="Comma 132" xfId="1119"/>
    <cellStyle name="Comma 133" xfId="1120"/>
    <cellStyle name="Comma 134" xfId="1121"/>
    <cellStyle name="Comma 135" xfId="1122"/>
    <cellStyle name="Comma 136" xfId="1123"/>
    <cellStyle name="Comma 137" xfId="1124"/>
    <cellStyle name="Comma 138" xfId="1125"/>
    <cellStyle name="Comma 139" xfId="1126"/>
    <cellStyle name="Comma 139 2" xfId="1127"/>
    <cellStyle name="Comma 139 2 10" xfId="1128"/>
    <cellStyle name="Comma 139 2 11" xfId="1129"/>
    <cellStyle name="Comma 139 2 2" xfId="1130"/>
    <cellStyle name="Comma 139 2 3" xfId="1131"/>
    <cellStyle name="Comma 139 2 4" xfId="1132"/>
    <cellStyle name="Comma 139 2 5" xfId="1133"/>
    <cellStyle name="Comma 139 2 6" xfId="1134"/>
    <cellStyle name="Comma 139 2 7" xfId="1135"/>
    <cellStyle name="Comma 139 2 8" xfId="1136"/>
    <cellStyle name="Comma 139 2 9" xfId="1137"/>
    <cellStyle name="Comma 139 3" xfId="1138"/>
    <cellStyle name="Comma 139 4" xfId="1139"/>
    <cellStyle name="Comma 139 5" xfId="1140"/>
    <cellStyle name="Comma 139 6" xfId="1141"/>
    <cellStyle name="Comma 139 7" xfId="1142"/>
    <cellStyle name="Comma 139 8" xfId="1143"/>
    <cellStyle name="Comma 139 9" xfId="1144"/>
    <cellStyle name="Comma 14" xfId="1145"/>
    <cellStyle name="Comma 14 2" xfId="1146"/>
    <cellStyle name="Comma 140" xfId="1147"/>
    <cellStyle name="Comma 141" xfId="1148"/>
    <cellStyle name="Comma 142" xfId="1149"/>
    <cellStyle name="Comma 143" xfId="1150"/>
    <cellStyle name="Comma 144" xfId="1151"/>
    <cellStyle name="Comma 145" xfId="1152"/>
    <cellStyle name="Comma 146" xfId="1153"/>
    <cellStyle name="Comma 147" xfId="1154"/>
    <cellStyle name="Comma 148" xfId="1155"/>
    <cellStyle name="Comma 149" xfId="1156"/>
    <cellStyle name="Comma 15" xfId="1157"/>
    <cellStyle name="Comma 15 2" xfId="1158"/>
    <cellStyle name="Comma 150" xfId="1159"/>
    <cellStyle name="Comma 151" xfId="1160"/>
    <cellStyle name="Comma 152" xfId="1161"/>
    <cellStyle name="Comma 153" xfId="1162"/>
    <cellStyle name="Comma 154" xfId="1163"/>
    <cellStyle name="Comma 155" xfId="1164"/>
    <cellStyle name="Comma 156" xfId="1165"/>
    <cellStyle name="Comma 157" xfId="1166"/>
    <cellStyle name="Comma 158" xfId="1167"/>
    <cellStyle name="Comma 159" xfId="1168"/>
    <cellStyle name="Comma 16" xfId="1169"/>
    <cellStyle name="Comma 16 2" xfId="1170"/>
    <cellStyle name="Comma 160" xfId="1171"/>
    <cellStyle name="Comma 161" xfId="1172"/>
    <cellStyle name="Comma 162" xfId="1173"/>
    <cellStyle name="Comma 163" xfId="1174"/>
    <cellStyle name="Comma 164" xfId="1175"/>
    <cellStyle name="Comma 165" xfId="1176"/>
    <cellStyle name="Comma 166" xfId="1177"/>
    <cellStyle name="Comma 167" xfId="1178"/>
    <cellStyle name="Comma 168" xfId="1179"/>
    <cellStyle name="Comma 169" xfId="1180"/>
    <cellStyle name="Comma 17" xfId="1181"/>
    <cellStyle name="Comma 17 2" xfId="1182"/>
    <cellStyle name="Comma 17 2 2" xfId="1183"/>
    <cellStyle name="Comma 17 2 3" xfId="1184"/>
    <cellStyle name="Comma 17 3" xfId="1185"/>
    <cellStyle name="Comma 170" xfId="1186"/>
    <cellStyle name="Comma 171" xfId="1187"/>
    <cellStyle name="Comma 172" xfId="1188"/>
    <cellStyle name="Comma 173" xfId="1189"/>
    <cellStyle name="Comma 174" xfId="1190"/>
    <cellStyle name="Comma 175" xfId="1191"/>
    <cellStyle name="Comma 176" xfId="1192"/>
    <cellStyle name="Comma 177" xfId="1193"/>
    <cellStyle name="Comma 178" xfId="1194"/>
    <cellStyle name="Comma 179" xfId="1195"/>
    <cellStyle name="Comma 18" xfId="1196"/>
    <cellStyle name="Comma 18 2" xfId="1197"/>
    <cellStyle name="Comma 18 2 2" xfId="1198"/>
    <cellStyle name="Comma 18 2 3" xfId="1199"/>
    <cellStyle name="Comma 18 3" xfId="1200"/>
    <cellStyle name="Comma 180" xfId="1201"/>
    <cellStyle name="Comma 181" xfId="1202"/>
    <cellStyle name="Comma 182" xfId="1203"/>
    <cellStyle name="Comma 183" xfId="1204"/>
    <cellStyle name="Comma 184" xfId="1205"/>
    <cellStyle name="Comma 185" xfId="1206"/>
    <cellStyle name="Comma 186" xfId="1207"/>
    <cellStyle name="Comma 19" xfId="1208"/>
    <cellStyle name="Comma 19 10" xfId="1209"/>
    <cellStyle name="Comma 19 11" xfId="1210"/>
    <cellStyle name="Comma 19 12" xfId="1211"/>
    <cellStyle name="Comma 19 13" xfId="1212"/>
    <cellStyle name="Comma 19 14" xfId="1213"/>
    <cellStyle name="Comma 19 15" xfId="1214"/>
    <cellStyle name="Comma 19 16" xfId="1215"/>
    <cellStyle name="Comma 19 17" xfId="1216"/>
    <cellStyle name="Comma 19 18" xfId="1217"/>
    <cellStyle name="Comma 19 19" xfId="1218"/>
    <cellStyle name="Comma 19 2" xfId="1219"/>
    <cellStyle name="Comma 19 2 2" xfId="1220"/>
    <cellStyle name="Comma 19 2 3" xfId="1221"/>
    <cellStyle name="Comma 19 20" xfId="1222"/>
    <cellStyle name="Comma 19 21" xfId="1223"/>
    <cellStyle name="Comma 19 22" xfId="1224"/>
    <cellStyle name="Comma 19 23" xfId="1225"/>
    <cellStyle name="Comma 19 24" xfId="1226"/>
    <cellStyle name="Comma 19 25" xfId="1227"/>
    <cellStyle name="Comma 19 26" xfId="1228"/>
    <cellStyle name="Comma 19 27" xfId="1229"/>
    <cellStyle name="Comma 19 28" xfId="1230"/>
    <cellStyle name="Comma 19 29" xfId="1231"/>
    <cellStyle name="Comma 19 3" xfId="1232"/>
    <cellStyle name="Comma 19 3 2" xfId="1233"/>
    <cellStyle name="Comma 19 3 3" xfId="1234"/>
    <cellStyle name="Comma 19 30" xfId="1235"/>
    <cellStyle name="Comma 19 31" xfId="1236"/>
    <cellStyle name="Comma 19 32" xfId="1237"/>
    <cellStyle name="Comma 19 33" xfId="1238"/>
    <cellStyle name="Comma 19 34" xfId="1239"/>
    <cellStyle name="Comma 19 35" xfId="1240"/>
    <cellStyle name="Comma 19 36" xfId="1241"/>
    <cellStyle name="Comma 19 37" xfId="1242"/>
    <cellStyle name="Comma 19 38" xfId="1243"/>
    <cellStyle name="Comma 19 39" xfId="1244"/>
    <cellStyle name="Comma 19 4" xfId="1245"/>
    <cellStyle name="Comma 19 4 2" xfId="1246"/>
    <cellStyle name="Comma 19 4 3" xfId="1247"/>
    <cellStyle name="Comma 19 40" xfId="1248"/>
    <cellStyle name="Comma 19 41" xfId="1249"/>
    <cellStyle name="Comma 19 42" xfId="1250"/>
    <cellStyle name="Comma 19 43" xfId="1251"/>
    <cellStyle name="Comma 19 44" xfId="1252"/>
    <cellStyle name="Comma 19 45" xfId="1253"/>
    <cellStyle name="Comma 19 46" xfId="1254"/>
    <cellStyle name="Comma 19 47" xfId="1255"/>
    <cellStyle name="Comma 19 48" xfId="1256"/>
    <cellStyle name="Comma 19 49" xfId="1257"/>
    <cellStyle name="Comma 19 5" xfId="1258"/>
    <cellStyle name="Comma 19 5 2" xfId="1259"/>
    <cellStyle name="Comma 19 5 3" xfId="1260"/>
    <cellStyle name="Comma 19 50" xfId="1261"/>
    <cellStyle name="Comma 19 51" xfId="1262"/>
    <cellStyle name="Comma 19 52" xfId="1263"/>
    <cellStyle name="Comma 19 53" xfId="1264"/>
    <cellStyle name="Comma 19 54" xfId="1265"/>
    <cellStyle name="Comma 19 55" xfId="1266"/>
    <cellStyle name="Comma 19 56" xfId="1267"/>
    <cellStyle name="Comma 19 57" xfId="1268"/>
    <cellStyle name="Comma 19 58" xfId="1269"/>
    <cellStyle name="Comma 19 59" xfId="1270"/>
    <cellStyle name="Comma 19 6" xfId="1271"/>
    <cellStyle name="Comma 19 6 2" xfId="1272"/>
    <cellStyle name="Comma 19 6 3" xfId="1273"/>
    <cellStyle name="Comma 19 60" xfId="1274"/>
    <cellStyle name="Comma 19 61" xfId="1275"/>
    <cellStyle name="Comma 19 62" xfId="1276"/>
    <cellStyle name="Comma 19 63" xfId="1277"/>
    <cellStyle name="Comma 19 64" xfId="1278"/>
    <cellStyle name="Comma 19 65" xfId="1279"/>
    <cellStyle name="Comma 19 66" xfId="1280"/>
    <cellStyle name="Comma 19 7" xfId="1281"/>
    <cellStyle name="Comma 19 7 2" xfId="1282"/>
    <cellStyle name="Comma 19 7 3" xfId="1283"/>
    <cellStyle name="Comma 19 8" xfId="1284"/>
    <cellStyle name="Comma 19 9" xfId="1285"/>
    <cellStyle name="Comma 194" xfId="1286"/>
    <cellStyle name="Comma 2" xfId="1287"/>
    <cellStyle name="Comma 2 10" xfId="1288"/>
    <cellStyle name="Comma 2 10 2" xfId="1289"/>
    <cellStyle name="Comma 2 11" xfId="1290"/>
    <cellStyle name="Comma 2 11 2" xfId="1291"/>
    <cellStyle name="Comma 2 12" xfId="1292"/>
    <cellStyle name="Comma 2 12 2" xfId="1293"/>
    <cellStyle name="Comma 2 13" xfId="1294"/>
    <cellStyle name="Comma 2 13 2" xfId="1295"/>
    <cellStyle name="Comma 2 14" xfId="1296"/>
    <cellStyle name="Comma 2 14 2" xfId="1297"/>
    <cellStyle name="Comma 2 15" xfId="1298"/>
    <cellStyle name="Comma 2 15 2" xfId="1299"/>
    <cellStyle name="Comma 2 16" xfId="1300"/>
    <cellStyle name="Comma 2 16 2" xfId="1301"/>
    <cellStyle name="Comma 2 17" xfId="1302"/>
    <cellStyle name="Comma 2 17 2" xfId="1303"/>
    <cellStyle name="Comma 2 18" xfId="1304"/>
    <cellStyle name="Comma 2 18 2" xfId="1305"/>
    <cellStyle name="Comma 2 19" xfId="1306"/>
    <cellStyle name="Comma 2 19 2" xfId="1307"/>
    <cellStyle name="Comma 2 2" xfId="1308"/>
    <cellStyle name="Comma 2 2 2" xfId="1309"/>
    <cellStyle name="Comma 2 20" xfId="1310"/>
    <cellStyle name="Comma 2 20 2" xfId="1311"/>
    <cellStyle name="Comma 2 21" xfId="1312"/>
    <cellStyle name="Comma 2 21 2" xfId="1313"/>
    <cellStyle name="Comma 2 22" xfId="1314"/>
    <cellStyle name="Comma 2 22 2" xfId="1315"/>
    <cellStyle name="Comma 2 23" xfId="1316"/>
    <cellStyle name="Comma 2 23 2" xfId="1317"/>
    <cellStyle name="Comma 2 24" xfId="1318"/>
    <cellStyle name="Comma 2 24 2" xfId="1319"/>
    <cellStyle name="Comma 2 25" xfId="1320"/>
    <cellStyle name="Comma 2 25 2" xfId="1321"/>
    <cellStyle name="Comma 2 26" xfId="1322"/>
    <cellStyle name="Comma 2 26 2" xfId="1323"/>
    <cellStyle name="Comma 2 27" xfId="1324"/>
    <cellStyle name="Comma 2 27 2" xfId="1325"/>
    <cellStyle name="Comma 2 28" xfId="1326"/>
    <cellStyle name="Comma 2 28 2" xfId="1327"/>
    <cellStyle name="Comma 2 29" xfId="1328"/>
    <cellStyle name="Comma 2 29 2" xfId="1329"/>
    <cellStyle name="Comma 2 3" xfId="1330"/>
    <cellStyle name="Comma 2 3 2" xfId="1331"/>
    <cellStyle name="Comma 2 30" xfId="1332"/>
    <cellStyle name="Comma 2 31" xfId="1333"/>
    <cellStyle name="Comma 2 32" xfId="1334"/>
    <cellStyle name="Comma 2 33" xfId="1335"/>
    <cellStyle name="Comma 2 34" xfId="1336"/>
    <cellStyle name="Comma 2 35" xfId="1337"/>
    <cellStyle name="Comma 2 36" xfId="1338"/>
    <cellStyle name="Comma 2 37" xfId="1339"/>
    <cellStyle name="Comma 2 38" xfId="1340"/>
    <cellStyle name="Comma 2 39" xfId="1341"/>
    <cellStyle name="Comma 2 4" xfId="1342"/>
    <cellStyle name="Comma 2 4 2" xfId="1343"/>
    <cellStyle name="Comma 2 40" xfId="1344"/>
    <cellStyle name="Comma 2 41" xfId="1345"/>
    <cellStyle name="Comma 2 42" xfId="1346"/>
    <cellStyle name="Comma 2 43" xfId="1347"/>
    <cellStyle name="Comma 2 44" xfId="1348"/>
    <cellStyle name="Comma 2 45" xfId="1349"/>
    <cellStyle name="Comma 2 46" xfId="1350"/>
    <cellStyle name="Comma 2 47" xfId="1351"/>
    <cellStyle name="Comma 2 48" xfId="1352"/>
    <cellStyle name="Comma 2 49" xfId="1353"/>
    <cellStyle name="Comma 2 5" xfId="1354"/>
    <cellStyle name="Comma 2 5 2" xfId="1355"/>
    <cellStyle name="Comma 2 50" xfId="1356"/>
    <cellStyle name="Comma 2 51" xfId="1357"/>
    <cellStyle name="Comma 2 52" xfId="1358"/>
    <cellStyle name="Comma 2 53" xfId="1359"/>
    <cellStyle name="Comma 2 54" xfId="1360"/>
    <cellStyle name="Comma 2 55" xfId="1361"/>
    <cellStyle name="Comma 2 56" xfId="1362"/>
    <cellStyle name="Comma 2 57" xfId="1363"/>
    <cellStyle name="Comma 2 58" xfId="1364"/>
    <cellStyle name="Comma 2 59" xfId="1365"/>
    <cellStyle name="Comma 2 6" xfId="1366"/>
    <cellStyle name="Comma 2 6 2" xfId="1367"/>
    <cellStyle name="Comma 2 60" xfId="1368"/>
    <cellStyle name="Comma 2 61" xfId="1369"/>
    <cellStyle name="Comma 2 62" xfId="1370"/>
    <cellStyle name="Comma 2 63" xfId="1371"/>
    <cellStyle name="Comma 2 64" xfId="1372"/>
    <cellStyle name="Comma 2 65" xfId="1373"/>
    <cellStyle name="Comma 2 66" xfId="1374"/>
    <cellStyle name="Comma 2 67" xfId="1375"/>
    <cellStyle name="Comma 2 68" xfId="1376"/>
    <cellStyle name="Comma 2 69" xfId="1377"/>
    <cellStyle name="Comma 2 7" xfId="1378"/>
    <cellStyle name="Comma 2 7 2" xfId="1379"/>
    <cellStyle name="Comma 2 70" xfId="1380"/>
    <cellStyle name="Comma 2 71" xfId="1381"/>
    <cellStyle name="Comma 2 72" xfId="1382"/>
    <cellStyle name="Comma 2 73" xfId="1383"/>
    <cellStyle name="Comma 2 74" xfId="1384"/>
    <cellStyle name="Comma 2 8" xfId="1385"/>
    <cellStyle name="Comma 2 8 2" xfId="1386"/>
    <cellStyle name="Comma 2 9" xfId="1387"/>
    <cellStyle name="Comma 2 9 2" xfId="1388"/>
    <cellStyle name="Comma 20" xfId="1389"/>
    <cellStyle name="Comma 20 2" xfId="1390"/>
    <cellStyle name="Comma 21" xfId="1391"/>
    <cellStyle name="Comma 21 2" xfId="1392"/>
    <cellStyle name="Comma 22" xfId="1393"/>
    <cellStyle name="Comma 22 2" xfId="1394"/>
    <cellStyle name="Comma 23" xfId="1395"/>
    <cellStyle name="Comma 23 2" xfId="1396"/>
    <cellStyle name="Comma 24" xfId="1397"/>
    <cellStyle name="Comma 24 2" xfId="1398"/>
    <cellStyle name="Comma 25" xfId="1399"/>
    <cellStyle name="Comma 25 2" xfId="1400"/>
    <cellStyle name="Comma 26" xfId="1401"/>
    <cellStyle name="Comma 26 2" xfId="1402"/>
    <cellStyle name="Comma 27" xfId="1403"/>
    <cellStyle name="Comma 27 2" xfId="1404"/>
    <cellStyle name="Comma 28" xfId="1405"/>
    <cellStyle name="Comma 28 2" xfId="1406"/>
    <cellStyle name="Comma 29" xfId="1407"/>
    <cellStyle name="Comma 3" xfId="1408"/>
    <cellStyle name="Comma 3 2" xfId="1409"/>
    <cellStyle name="Comma 3 2 2" xfId="1410"/>
    <cellStyle name="Comma 3 3" xfId="1411"/>
    <cellStyle name="Comma 3 3 2" xfId="1412"/>
    <cellStyle name="Comma 3 4" xfId="1413"/>
    <cellStyle name="Comma 3 4 2" xfId="1414"/>
    <cellStyle name="Comma 3 5" xfId="1415"/>
    <cellStyle name="Comma 3 5 2" xfId="1416"/>
    <cellStyle name="Comma 3 6" xfId="1417"/>
    <cellStyle name="Comma 3 6 2" xfId="1418"/>
    <cellStyle name="Comma 3 7" xfId="1419"/>
    <cellStyle name="Comma 3 7 2" xfId="1420"/>
    <cellStyle name="Comma 3 8" xfId="1421"/>
    <cellStyle name="Comma 30" xfId="1422"/>
    <cellStyle name="Comma 31" xfId="1423"/>
    <cellStyle name="Comma 32" xfId="1424"/>
    <cellStyle name="Comma 33" xfId="1425"/>
    <cellStyle name="Comma 34" xfId="1426"/>
    <cellStyle name="Comma 35" xfId="1427"/>
    <cellStyle name="Comma 36" xfId="1428"/>
    <cellStyle name="Comma 37" xfId="1429"/>
    <cellStyle name="Comma 38" xfId="1430"/>
    <cellStyle name="Comma 39" xfId="1431"/>
    <cellStyle name="Comma 4" xfId="1432"/>
    <cellStyle name="Comma 4 2" xfId="1433"/>
    <cellStyle name="Comma 40" xfId="1434"/>
    <cellStyle name="Comma 41" xfId="1435"/>
    <cellStyle name="Comma 42" xfId="1436"/>
    <cellStyle name="Comma 43" xfId="1437"/>
    <cellStyle name="Comma 44" xfId="1438"/>
    <cellStyle name="Comma 45" xfId="1439"/>
    <cellStyle name="Comma 46" xfId="1440"/>
    <cellStyle name="Comma 47" xfId="1441"/>
    <cellStyle name="Comma 48" xfId="1442"/>
    <cellStyle name="Comma 49" xfId="1443"/>
    <cellStyle name="Comma 5" xfId="1444"/>
    <cellStyle name="Comma 5 2" xfId="1445"/>
    <cellStyle name="Comma 50" xfId="1446"/>
    <cellStyle name="Comma 51" xfId="1447"/>
    <cellStyle name="Comma 52" xfId="1448"/>
    <cellStyle name="Comma 53" xfId="1449"/>
    <cellStyle name="Comma 54" xfId="1450"/>
    <cellStyle name="Comma 55" xfId="1451"/>
    <cellStyle name="Comma 56" xfId="1452"/>
    <cellStyle name="Comma 57" xfId="1453"/>
    <cellStyle name="Comma 58" xfId="1454"/>
    <cellStyle name="Comma 59" xfId="1455"/>
    <cellStyle name="Comma 6" xfId="1456"/>
    <cellStyle name="Comma 6 2" xfId="1457"/>
    <cellStyle name="Comma 60" xfId="1458"/>
    <cellStyle name="Comma 61" xfId="1459"/>
    <cellStyle name="Comma 62" xfId="1460"/>
    <cellStyle name="Comma 62 2" xfId="1461"/>
    <cellStyle name="Comma 63" xfId="1462"/>
    <cellStyle name="Comma 63 2" xfId="1463"/>
    <cellStyle name="Comma 64" xfId="1464"/>
    <cellStyle name="Comma 64 2" xfId="1465"/>
    <cellStyle name="Comma 65" xfId="1466"/>
    <cellStyle name="Comma 65 2" xfId="1467"/>
    <cellStyle name="Comma 65 3" xfId="1468"/>
    <cellStyle name="Comma 66" xfId="1469"/>
    <cellStyle name="Comma 66 2" xfId="1470"/>
    <cellStyle name="Comma 66 3" xfId="1471"/>
    <cellStyle name="Comma 67" xfId="1472"/>
    <cellStyle name="Comma 67 2" xfId="1473"/>
    <cellStyle name="Comma 67 3" xfId="1474"/>
    <cellStyle name="Comma 68" xfId="1475"/>
    <cellStyle name="Comma 68 2" xfId="1476"/>
    <cellStyle name="Comma 68 3" xfId="1477"/>
    <cellStyle name="Comma 69" xfId="1478"/>
    <cellStyle name="Comma 69 2" xfId="1479"/>
    <cellStyle name="Comma 69 3" xfId="1480"/>
    <cellStyle name="Comma 7" xfId="1481"/>
    <cellStyle name="Comma 7 2" xfId="1482"/>
    <cellStyle name="Comma 70" xfId="1483"/>
    <cellStyle name="Comma 70 2" xfId="1484"/>
    <cellStyle name="Comma 70 3" xfId="1485"/>
    <cellStyle name="Comma 71" xfId="1486"/>
    <cellStyle name="Comma 71 2" xfId="1487"/>
    <cellStyle name="Comma 71 3" xfId="1488"/>
    <cellStyle name="Comma 72" xfId="1489"/>
    <cellStyle name="Comma 72 2" xfId="1490"/>
    <cellStyle name="Comma 72 3" xfId="1491"/>
    <cellStyle name="Comma 73" xfId="1492"/>
    <cellStyle name="Comma 73 2" xfId="1493"/>
    <cellStyle name="Comma 73 3" xfId="1494"/>
    <cellStyle name="Comma 74" xfId="1495"/>
    <cellStyle name="Comma 74 2" xfId="1496"/>
    <cellStyle name="Comma 74 3" xfId="1497"/>
    <cellStyle name="Comma 75" xfId="1498"/>
    <cellStyle name="Comma 75 2" xfId="1499"/>
    <cellStyle name="Comma 75 3" xfId="1500"/>
    <cellStyle name="Comma 76" xfId="1501"/>
    <cellStyle name="Comma 76 2" xfId="1502"/>
    <cellStyle name="Comma 76 3" xfId="1503"/>
    <cellStyle name="Comma 77" xfId="1504"/>
    <cellStyle name="Comma 77 2" xfId="1505"/>
    <cellStyle name="Comma 77 3" xfId="1506"/>
    <cellStyle name="Comma 78" xfId="1507"/>
    <cellStyle name="Comma 78 2" xfId="1508"/>
    <cellStyle name="Comma 78 3" xfId="1509"/>
    <cellStyle name="Comma 79" xfId="1510"/>
    <cellStyle name="Comma 79 2" xfId="1511"/>
    <cellStyle name="Comma 79 3" xfId="1512"/>
    <cellStyle name="Comma 8" xfId="1513"/>
    <cellStyle name="Comma 8 2" xfId="1514"/>
    <cellStyle name="Comma 80" xfId="1515"/>
    <cellStyle name="Comma 80 2" xfId="1516"/>
    <cellStyle name="Comma 80 3" xfId="1517"/>
    <cellStyle name="Comma 81" xfId="1518"/>
    <cellStyle name="Comma 81 2" xfId="1519"/>
    <cellStyle name="Comma 81 3" xfId="1520"/>
    <cellStyle name="Comma 82" xfId="1521"/>
    <cellStyle name="Comma 82 2" xfId="1522"/>
    <cellStyle name="Comma 82 3" xfId="1523"/>
    <cellStyle name="Comma 83" xfId="1524"/>
    <cellStyle name="Comma 83 2" xfId="1525"/>
    <cellStyle name="Comma 83 3" xfId="1526"/>
    <cellStyle name="Comma 84" xfId="1527"/>
    <cellStyle name="Comma 84 2" xfId="1528"/>
    <cellStyle name="Comma 84 3" xfId="1529"/>
    <cellStyle name="Comma 85" xfId="1530"/>
    <cellStyle name="Comma 85 2" xfId="1531"/>
    <cellStyle name="Comma 85 3" xfId="1532"/>
    <cellStyle name="Comma 86" xfId="1533"/>
    <cellStyle name="Comma 86 2" xfId="1534"/>
    <cellStyle name="Comma 86 3" xfId="1535"/>
    <cellStyle name="Comma 87" xfId="1536"/>
    <cellStyle name="Comma 87 2" xfId="1537"/>
    <cellStyle name="Comma 87 3" xfId="1538"/>
    <cellStyle name="Comma 88" xfId="1539"/>
    <cellStyle name="Comma 88 2" xfId="1540"/>
    <cellStyle name="Comma 88 3" xfId="1541"/>
    <cellStyle name="Comma 89" xfId="1542"/>
    <cellStyle name="Comma 89 2" xfId="1543"/>
    <cellStyle name="Comma 89 3" xfId="1544"/>
    <cellStyle name="Comma 9" xfId="1545"/>
    <cellStyle name="Comma 9 2" xfId="1546"/>
    <cellStyle name="Comma 90" xfId="1547"/>
    <cellStyle name="Comma 90 2" xfId="1548"/>
    <cellStyle name="Comma 90 3" xfId="1549"/>
    <cellStyle name="Comma 91" xfId="1550"/>
    <cellStyle name="Comma 91 2" xfId="1551"/>
    <cellStyle name="Comma 91 3" xfId="1552"/>
    <cellStyle name="Comma 92" xfId="1553"/>
    <cellStyle name="Comma 92 2" xfId="1554"/>
    <cellStyle name="Comma 92 3" xfId="1555"/>
    <cellStyle name="Comma 93" xfId="1556"/>
    <cellStyle name="Comma 93 2" xfId="1557"/>
    <cellStyle name="Comma 93 3" xfId="1558"/>
    <cellStyle name="Comma 94" xfId="1559"/>
    <cellStyle name="Comma 94 2" xfId="1560"/>
    <cellStyle name="Comma 94 3" xfId="1561"/>
    <cellStyle name="Comma 95" xfId="1562"/>
    <cellStyle name="Comma 95 2" xfId="1563"/>
    <cellStyle name="Comma 95 3" xfId="1564"/>
    <cellStyle name="Comma 96" xfId="1565"/>
    <cellStyle name="Comma 96 2" xfId="1566"/>
    <cellStyle name="Comma 96 3" xfId="1567"/>
    <cellStyle name="Comma 97" xfId="1568"/>
    <cellStyle name="Comma 97 2" xfId="1569"/>
    <cellStyle name="Comma 97 3" xfId="1570"/>
    <cellStyle name="Comma 98" xfId="1571"/>
    <cellStyle name="Comma 98 2" xfId="1572"/>
    <cellStyle name="Comma 98 3" xfId="1573"/>
    <cellStyle name="Comma 99" xfId="1574"/>
    <cellStyle name="Comma 99 2" xfId="1575"/>
    <cellStyle name="Comma 99 3" xfId="1576"/>
    <cellStyle name="Currency" xfId="1577"/>
    <cellStyle name="Currency [0]" xfId="1578"/>
    <cellStyle name="Euro" xfId="1579"/>
    <cellStyle name="Euro 2" xfId="1580"/>
    <cellStyle name="Explanatory Text" xfId="1581"/>
    <cellStyle name="Explanatory Text 2" xfId="1582"/>
    <cellStyle name="FSP 3511 Maj." xfId="1583"/>
    <cellStyle name="Good" xfId="1584"/>
    <cellStyle name="Good 2" xfId="1585"/>
    <cellStyle name="Grey" xfId="1586"/>
    <cellStyle name="Heading 1" xfId="1587"/>
    <cellStyle name="Heading 1 2" xfId="1588"/>
    <cellStyle name="Heading 2" xfId="1589"/>
    <cellStyle name="Heading 2 2" xfId="1590"/>
    <cellStyle name="Heading 3" xfId="1591"/>
    <cellStyle name="Heading 3 2" xfId="1592"/>
    <cellStyle name="Heading 4" xfId="1593"/>
    <cellStyle name="Heading 4 2" xfId="1594"/>
    <cellStyle name="Input" xfId="1595"/>
    <cellStyle name="Input [yellow]" xfId="1596"/>
    <cellStyle name="Input 2" xfId="1597"/>
    <cellStyle name="Lambda 3" xfId="1598"/>
    <cellStyle name="Linked Cell" xfId="1599"/>
    <cellStyle name="Linked Cell 2" xfId="1600"/>
    <cellStyle name="Milliers [0]_AUTOCOM" xfId="1601"/>
    <cellStyle name="Milliers_AUTOCOM" xfId="1602"/>
    <cellStyle name="Millions_1D" xfId="1603"/>
    <cellStyle name="Monétaire [0]_AUTOCOM" xfId="1604"/>
    <cellStyle name="Monétaire_AUTOCOM" xfId="1605"/>
    <cellStyle name="Neutral" xfId="1606"/>
    <cellStyle name="Neutral 2" xfId="1607"/>
    <cellStyle name="no dec" xfId="1608"/>
    <cellStyle name="Normal - Style1" xfId="1609"/>
    <cellStyle name="Normal 10" xfId="1610"/>
    <cellStyle name="Normal 10 10" xfId="1611"/>
    <cellStyle name="Normal 10 11" xfId="1612"/>
    <cellStyle name="Normal 10 12" xfId="1613"/>
    <cellStyle name="Normal 10 13" xfId="1614"/>
    <cellStyle name="Normal 10 14" xfId="1615"/>
    <cellStyle name="Normal 10 15" xfId="1616"/>
    <cellStyle name="Normal 10 16" xfId="1617"/>
    <cellStyle name="Normal 10 17" xfId="1618"/>
    <cellStyle name="Normal 10 18" xfId="1619"/>
    <cellStyle name="Normal 10 19" xfId="1620"/>
    <cellStyle name="Normal 10 2" xfId="1621"/>
    <cellStyle name="Normal 10 2 2" xfId="1622"/>
    <cellStyle name="Normal 10 20" xfId="1623"/>
    <cellStyle name="Normal 10 21" xfId="1624"/>
    <cellStyle name="Normal 10 22" xfId="1625"/>
    <cellStyle name="Normal 10 23" xfId="1626"/>
    <cellStyle name="Normal 10 24" xfId="1627"/>
    <cellStyle name="Normal 10 25" xfId="1628"/>
    <cellStyle name="Normal 10 26" xfId="1629"/>
    <cellStyle name="Normal 10 27" xfId="1630"/>
    <cellStyle name="Normal 10 28" xfId="1631"/>
    <cellStyle name="Normal 10 29" xfId="1632"/>
    <cellStyle name="Normal 10 3" xfId="1633"/>
    <cellStyle name="Normal 10 30" xfId="1634"/>
    <cellStyle name="Normal 10 31" xfId="1635"/>
    <cellStyle name="Normal 10 32" xfId="1636"/>
    <cellStyle name="Normal 10 33" xfId="1637"/>
    <cellStyle name="Normal 10 34" xfId="1638"/>
    <cellStyle name="Normal 10 35" xfId="1639"/>
    <cellStyle name="Normal 10 36" xfId="1640"/>
    <cellStyle name="Normal 10 37" xfId="1641"/>
    <cellStyle name="Normal 10 38" xfId="1642"/>
    <cellStyle name="Normal 10 39" xfId="1643"/>
    <cellStyle name="Normal 10 4" xfId="1644"/>
    <cellStyle name="Normal 10 40" xfId="1645"/>
    <cellStyle name="Normal 10 41" xfId="1646"/>
    <cellStyle name="Normal 10 42" xfId="1647"/>
    <cellStyle name="Normal 10 43" xfId="1648"/>
    <cellStyle name="Normal 10 44" xfId="1649"/>
    <cellStyle name="Normal 10 45" xfId="1650"/>
    <cellStyle name="Normal 10 46" xfId="1651"/>
    <cellStyle name="Normal 10 47" xfId="1652"/>
    <cellStyle name="Normal 10 48" xfId="1653"/>
    <cellStyle name="Normal 10 49" xfId="1654"/>
    <cellStyle name="Normal 10 5" xfId="1655"/>
    <cellStyle name="Normal 10 50" xfId="1656"/>
    <cellStyle name="Normal 10 51" xfId="1657"/>
    <cellStyle name="Normal 10 52" xfId="1658"/>
    <cellStyle name="Normal 10 53" xfId="1659"/>
    <cellStyle name="Normal 10 6" xfId="1660"/>
    <cellStyle name="Normal 10 7" xfId="1661"/>
    <cellStyle name="Normal 10 8" xfId="1662"/>
    <cellStyle name="Normal 10 9" xfId="1663"/>
    <cellStyle name="Normal 11" xfId="1664"/>
    <cellStyle name="Normal 11 2" xfId="1665"/>
    <cellStyle name="Normal 12" xfId="1666"/>
    <cellStyle name="Normal 13" xfId="1667"/>
    <cellStyle name="Normal 13 2" xfId="1668"/>
    <cellStyle name="Normal 14" xfId="1669"/>
    <cellStyle name="Normal 14 2" xfId="1670"/>
    <cellStyle name="Normal 15" xfId="1671"/>
    <cellStyle name="Normal 15 2" xfId="1672"/>
    <cellStyle name="Normal 16" xfId="1673"/>
    <cellStyle name="Normal 16 2" xfId="1674"/>
    <cellStyle name="Normal 17" xfId="1675"/>
    <cellStyle name="Normal 17 2" xfId="1676"/>
    <cellStyle name="Normal 18" xfId="1677"/>
    <cellStyle name="Normal 18 2" xfId="1678"/>
    <cellStyle name="Normal 19" xfId="1679"/>
    <cellStyle name="Normal 2" xfId="1680"/>
    <cellStyle name="Normal 2 10" xfId="1681"/>
    <cellStyle name="Normal 2 11" xfId="1682"/>
    <cellStyle name="Normal 2 12" xfId="1683"/>
    <cellStyle name="Normal 2 13" xfId="1684"/>
    <cellStyle name="Normal 2 14" xfId="1685"/>
    <cellStyle name="Normal 2 15" xfId="1686"/>
    <cellStyle name="Normal 2 16" xfId="1687"/>
    <cellStyle name="Normal 2 17" xfId="1688"/>
    <cellStyle name="Normal 2 18" xfId="1689"/>
    <cellStyle name="Normal 2 19" xfId="1690"/>
    <cellStyle name="Normal 2 2" xfId="1691"/>
    <cellStyle name="Normal 2 2 2" xfId="1692"/>
    <cellStyle name="Normal 2 2 2 2" xfId="1693"/>
    <cellStyle name="Normal 2 2 3" xfId="1694"/>
    <cellStyle name="Normal 2 20" xfId="1695"/>
    <cellStyle name="Normal 2 21" xfId="1696"/>
    <cellStyle name="Normal 2 22" xfId="1697"/>
    <cellStyle name="Normal 2 23" xfId="1698"/>
    <cellStyle name="Normal 2 24" xfId="1699"/>
    <cellStyle name="Normal 2 25" xfId="1700"/>
    <cellStyle name="Normal 2 26" xfId="1701"/>
    <cellStyle name="Normal 2 27" xfId="1702"/>
    <cellStyle name="Normal 2 28" xfId="1703"/>
    <cellStyle name="Normal 2 29" xfId="1704"/>
    <cellStyle name="Normal 2 3" xfId="1705"/>
    <cellStyle name="Normal 2 3 2" xfId="1706"/>
    <cellStyle name="Normal 2 30" xfId="1707"/>
    <cellStyle name="Normal 2 31" xfId="1708"/>
    <cellStyle name="Normal 2 32" xfId="1709"/>
    <cellStyle name="Normal 2 33" xfId="1710"/>
    <cellStyle name="Normal 2 4" xfId="1711"/>
    <cellStyle name="Normal 2 4 2" xfId="1712"/>
    <cellStyle name="Normal 2 5" xfId="1713"/>
    <cellStyle name="Normal 2 6" xfId="1714"/>
    <cellStyle name="Normal 2 7" xfId="1715"/>
    <cellStyle name="Normal 2 8" xfId="1716"/>
    <cellStyle name="Normal 2 9" xfId="1717"/>
    <cellStyle name="Normal 20" xfId="1718"/>
    <cellStyle name="Normal 21" xfId="1719"/>
    <cellStyle name="Normal 22" xfId="1720"/>
    <cellStyle name="Normal 23" xfId="1721"/>
    <cellStyle name="Normal 24" xfId="1722"/>
    <cellStyle name="Normal 25" xfId="1723"/>
    <cellStyle name="Normal 26" xfId="1724"/>
    <cellStyle name="Normal 27" xfId="1725"/>
    <cellStyle name="Normal 28" xfId="1726"/>
    <cellStyle name="Normal 29" xfId="1727"/>
    <cellStyle name="Normal 3" xfId="1728"/>
    <cellStyle name="Normal 3 2" xfId="1729"/>
    <cellStyle name="Normal 30" xfId="1730"/>
    <cellStyle name="Normal 31" xfId="1731"/>
    <cellStyle name="Normal 32" xfId="1732"/>
    <cellStyle name="Normal 33" xfId="1733"/>
    <cellStyle name="Normal 34" xfId="1734"/>
    <cellStyle name="Normal 35" xfId="1735"/>
    <cellStyle name="Normal 36" xfId="1736"/>
    <cellStyle name="Normal 37" xfId="1737"/>
    <cellStyle name="Normal 38" xfId="1738"/>
    <cellStyle name="Normal 39" xfId="1739"/>
    <cellStyle name="Normal 4" xfId="1740"/>
    <cellStyle name="Normal 4 2" xfId="1741"/>
    <cellStyle name="Normal 40" xfId="1742"/>
    <cellStyle name="Normal 41" xfId="1743"/>
    <cellStyle name="Normal 42" xfId="1744"/>
    <cellStyle name="Normal 43" xfId="1745"/>
    <cellStyle name="Normal 44" xfId="1746"/>
    <cellStyle name="Normal 45" xfId="1747"/>
    <cellStyle name="Normal 46" xfId="1748"/>
    <cellStyle name="Normal 47" xfId="1749"/>
    <cellStyle name="Normal 48" xfId="1750"/>
    <cellStyle name="Normal 49" xfId="1751"/>
    <cellStyle name="Normal 5" xfId="1752"/>
    <cellStyle name="Normal 5 2" xfId="1753"/>
    <cellStyle name="Normal 50" xfId="1754"/>
    <cellStyle name="Normal 51" xfId="1755"/>
    <cellStyle name="Normal 52" xfId="1756"/>
    <cellStyle name="Normal 53" xfId="1757"/>
    <cellStyle name="Normal 54" xfId="1758"/>
    <cellStyle name="Normal 55" xfId="1759"/>
    <cellStyle name="Normal 56" xfId="1760"/>
    <cellStyle name="Normal 57" xfId="1761"/>
    <cellStyle name="Normal 58" xfId="1762"/>
    <cellStyle name="Normal 59" xfId="1763"/>
    <cellStyle name="Normal 6" xfId="1764"/>
    <cellStyle name="Normal 60" xfId="1765"/>
    <cellStyle name="Normal 61" xfId="1766"/>
    <cellStyle name="Normal 62" xfId="1767"/>
    <cellStyle name="Normal 62 10" xfId="1768"/>
    <cellStyle name="Normal 62 11" xfId="1769"/>
    <cellStyle name="Normal 62 12" xfId="1770"/>
    <cellStyle name="Normal 62 13" xfId="1771"/>
    <cellStyle name="Normal 62 14" xfId="1772"/>
    <cellStyle name="Normal 62 15" xfId="1773"/>
    <cellStyle name="Normal 62 2" xfId="1774"/>
    <cellStyle name="Normal 62 23" xfId="1775"/>
    <cellStyle name="Normal 62 3" xfId="1776"/>
    <cellStyle name="Normal 62 4" xfId="1777"/>
    <cellStyle name="Normal 62 5" xfId="1778"/>
    <cellStyle name="Normal 62 6" xfId="1779"/>
    <cellStyle name="Normal 62 7" xfId="1780"/>
    <cellStyle name="Normal 62 8" xfId="1781"/>
    <cellStyle name="Normal 62 9" xfId="1782"/>
    <cellStyle name="Normal 63" xfId="1783"/>
    <cellStyle name="Normal 64" xfId="1784"/>
    <cellStyle name="Normal 65" xfId="1785"/>
    <cellStyle name="Normal 66" xfId="1786"/>
    <cellStyle name="Normal 67" xfId="1787"/>
    <cellStyle name="Normal 68" xfId="1788"/>
    <cellStyle name="Normal 69" xfId="1789"/>
    <cellStyle name="Normal 7" xfId="1790"/>
    <cellStyle name="Normal 7 2" xfId="1791"/>
    <cellStyle name="Normal 7 3" xfId="1792"/>
    <cellStyle name="Normal 7 3 10" xfId="1793"/>
    <cellStyle name="Normal 7 3 10 2" xfId="1794"/>
    <cellStyle name="Normal 7 3 11" xfId="1795"/>
    <cellStyle name="Normal 7 3 11 2" xfId="1796"/>
    <cellStyle name="Normal 7 3 12" xfId="1797"/>
    <cellStyle name="Normal 7 3 12 2" xfId="1798"/>
    <cellStyle name="Normal 7 3 13" xfId="1799"/>
    <cellStyle name="Normal 7 3 13 2" xfId="1800"/>
    <cellStyle name="Normal 7 3 14" xfId="1801"/>
    <cellStyle name="Normal 7 3 14 2" xfId="1802"/>
    <cellStyle name="Normal 7 3 14 2 2" xfId="1803"/>
    <cellStyle name="Normal 7 3 14 3" xfId="1804"/>
    <cellStyle name="Normal 7 3 14 3 2" xfId="1805"/>
    <cellStyle name="Normal 7 3 14 4" xfId="1806"/>
    <cellStyle name="Normal 7 3 15" xfId="1807"/>
    <cellStyle name="Normal 7 3 15 2" xfId="1808"/>
    <cellStyle name="Normal 7 3 16" xfId="1809"/>
    <cellStyle name="Normal 7 3 16 2" xfId="1810"/>
    <cellStyle name="Normal 7 3 17" xfId="1811"/>
    <cellStyle name="Normal 7 3 2" xfId="1812"/>
    <cellStyle name="Normal 7 3 2 2" xfId="1813"/>
    <cellStyle name="Normal 7 3 3" xfId="1814"/>
    <cellStyle name="Normal 7 3 3 2" xfId="1815"/>
    <cellStyle name="Normal 7 3 4" xfId="1816"/>
    <cellStyle name="Normal 7 3 4 2" xfId="1817"/>
    <cellStyle name="Normal 7 3 5" xfId="1818"/>
    <cellStyle name="Normal 7 3 5 2" xfId="1819"/>
    <cellStyle name="Normal 7 3 6" xfId="1820"/>
    <cellStyle name="Normal 7 3 6 2" xfId="1821"/>
    <cellStyle name="Normal 7 3 7" xfId="1822"/>
    <cellStyle name="Normal 7 3 7 2" xfId="1823"/>
    <cellStyle name="Normal 7 3 8" xfId="1824"/>
    <cellStyle name="Normal 7 3 8 2" xfId="1825"/>
    <cellStyle name="Normal 7 3 9" xfId="1826"/>
    <cellStyle name="Normal 7 3 9 2" xfId="1827"/>
    <cellStyle name="Normal 7 4" xfId="1828"/>
    <cellStyle name="Normal 70" xfId="1829"/>
    <cellStyle name="Normal 71" xfId="1830"/>
    <cellStyle name="Normal 72" xfId="1831"/>
    <cellStyle name="Normal 73" xfId="1832"/>
    <cellStyle name="Normal 74" xfId="1833"/>
    <cellStyle name="Normal 75" xfId="1834"/>
    <cellStyle name="Normal 76" xfId="1835"/>
    <cellStyle name="Normal 77" xfId="1836"/>
    <cellStyle name="Normal 78" xfId="1837"/>
    <cellStyle name="Normal 79" xfId="1838"/>
    <cellStyle name="Normal 8" xfId="1839"/>
    <cellStyle name="Normal 8 2" xfId="1840"/>
    <cellStyle name="Normal 80" xfId="1841"/>
    <cellStyle name="Normal 81" xfId="1842"/>
    <cellStyle name="Normal 82" xfId="1843"/>
    <cellStyle name="Normal 89" xfId="1844"/>
    <cellStyle name="Normal 9" xfId="1845"/>
    <cellStyle name="Normal 9 2" xfId="1846"/>
    <cellStyle name="Note" xfId="1847"/>
    <cellStyle name="Note 2" xfId="1848"/>
    <cellStyle name="Note 2 2" xfId="1849"/>
    <cellStyle name="Output" xfId="1850"/>
    <cellStyle name="Output 2" xfId="1851"/>
    <cellStyle name="Percent" xfId="1852"/>
    <cellStyle name="Percent [2]" xfId="1853"/>
    <cellStyle name="Percent 10" xfId="1854"/>
    <cellStyle name="Percent 10 2" xfId="1855"/>
    <cellStyle name="Percent 10 3" xfId="1856"/>
    <cellStyle name="Percent 11" xfId="1857"/>
    <cellStyle name="Percent 11 2" xfId="1858"/>
    <cellStyle name="Percent 11 3" xfId="1859"/>
    <cellStyle name="Percent 12" xfId="1860"/>
    <cellStyle name="Percent 12 2" xfId="1861"/>
    <cellStyle name="Percent 12 3" xfId="1862"/>
    <cellStyle name="Percent 13" xfId="1863"/>
    <cellStyle name="Percent 13 2" xfId="1864"/>
    <cellStyle name="Percent 13 3" xfId="1865"/>
    <cellStyle name="Percent 14" xfId="1866"/>
    <cellStyle name="Percent 14 2" xfId="1867"/>
    <cellStyle name="Percent 14 3" xfId="1868"/>
    <cellStyle name="Percent 15" xfId="1869"/>
    <cellStyle name="Percent 15 2" xfId="1870"/>
    <cellStyle name="Percent 15 3" xfId="1871"/>
    <cellStyle name="Percent 16" xfId="1872"/>
    <cellStyle name="Percent 16 2" xfId="1873"/>
    <cellStyle name="Percent 16 3" xfId="1874"/>
    <cellStyle name="Percent 17" xfId="1875"/>
    <cellStyle name="Percent 17 2" xfId="1876"/>
    <cellStyle name="Percent 17 3" xfId="1877"/>
    <cellStyle name="Percent 18" xfId="1878"/>
    <cellStyle name="Percent 18 2" xfId="1879"/>
    <cellStyle name="Percent 18 3" xfId="1880"/>
    <cellStyle name="Percent 19" xfId="1881"/>
    <cellStyle name="Percent 19 2" xfId="1882"/>
    <cellStyle name="Percent 19 3" xfId="1883"/>
    <cellStyle name="Percent 2" xfId="1884"/>
    <cellStyle name="Percent 2 2" xfId="1885"/>
    <cellStyle name="Percent 2 2 2" xfId="1886"/>
    <cellStyle name="Percent 2 3" xfId="1887"/>
    <cellStyle name="Percent 20" xfId="1888"/>
    <cellStyle name="Percent 20 2" xfId="1889"/>
    <cellStyle name="Percent 20 3" xfId="1890"/>
    <cellStyle name="Percent 21" xfId="1891"/>
    <cellStyle name="Percent 21 2" xfId="1892"/>
    <cellStyle name="Percent 21 3" xfId="1893"/>
    <cellStyle name="Percent 22" xfId="1894"/>
    <cellStyle name="Percent 22 2" xfId="1895"/>
    <cellStyle name="Percent 22 3" xfId="1896"/>
    <cellStyle name="Percent 23" xfId="1897"/>
    <cellStyle name="Percent 23 2" xfId="1898"/>
    <cellStyle name="Percent 23 3" xfId="1899"/>
    <cellStyle name="Percent 24" xfId="1900"/>
    <cellStyle name="Percent 24 2" xfId="1901"/>
    <cellStyle name="Percent 24 3" xfId="1902"/>
    <cellStyle name="Percent 25" xfId="1903"/>
    <cellStyle name="Percent 25 2" xfId="1904"/>
    <cellStyle name="Percent 25 3" xfId="1905"/>
    <cellStyle name="Percent 26" xfId="1906"/>
    <cellStyle name="Percent 26 2" xfId="1907"/>
    <cellStyle name="Percent 26 3" xfId="1908"/>
    <cellStyle name="Percent 27" xfId="1909"/>
    <cellStyle name="Percent 27 2" xfId="1910"/>
    <cellStyle name="Percent 27 3" xfId="1911"/>
    <cellStyle name="Percent 28" xfId="1912"/>
    <cellStyle name="Percent 28 2" xfId="1913"/>
    <cellStyle name="Percent 28 3" xfId="1914"/>
    <cellStyle name="Percent 29" xfId="1915"/>
    <cellStyle name="Percent 3" xfId="1916"/>
    <cellStyle name="Percent 3 2" xfId="1917"/>
    <cellStyle name="Percent 3 2 2" xfId="1918"/>
    <cellStyle name="Percent 3 3" xfId="1919"/>
    <cellStyle name="Percent 30" xfId="1920"/>
    <cellStyle name="Percent 31" xfId="1921"/>
    <cellStyle name="Percent 32" xfId="1922"/>
    <cellStyle name="Percent 33" xfId="1923"/>
    <cellStyle name="Percent 34" xfId="1924"/>
    <cellStyle name="Percent 35" xfId="1925"/>
    <cellStyle name="Percent 36" xfId="1926"/>
    <cellStyle name="Percent 37" xfId="1927"/>
    <cellStyle name="Percent 38" xfId="1928"/>
    <cellStyle name="Percent 39" xfId="1929"/>
    <cellStyle name="Percent 4" xfId="1930"/>
    <cellStyle name="Percent 40" xfId="1931"/>
    <cellStyle name="Percent 41" xfId="1932"/>
    <cellStyle name="Percent 42" xfId="1933"/>
    <cellStyle name="Percent 43" xfId="1934"/>
    <cellStyle name="Percent 44" xfId="1935"/>
    <cellStyle name="Percent 45" xfId="1936"/>
    <cellStyle name="Percent 46" xfId="1937"/>
    <cellStyle name="Percent 47" xfId="1938"/>
    <cellStyle name="Percent 48" xfId="1939"/>
    <cellStyle name="Percent 49" xfId="1940"/>
    <cellStyle name="Percent 5" xfId="1941"/>
    <cellStyle name="Percent 5 2" xfId="1942"/>
    <cellStyle name="Percent 50" xfId="1943"/>
    <cellStyle name="Percent 51" xfId="1944"/>
    <cellStyle name="Percent 52" xfId="1945"/>
    <cellStyle name="Percent 53" xfId="1946"/>
    <cellStyle name="Percent 54" xfId="1947"/>
    <cellStyle name="Percent 55" xfId="1948"/>
    <cellStyle name="Percent 56" xfId="1949"/>
    <cellStyle name="Percent 57" xfId="1950"/>
    <cellStyle name="Percent 58" xfId="1951"/>
    <cellStyle name="Percent 59" xfId="1952"/>
    <cellStyle name="Percent 6" xfId="1953"/>
    <cellStyle name="Percent 6 2" xfId="1954"/>
    <cellStyle name="Percent 6 3" xfId="1955"/>
    <cellStyle name="Percent 60" xfId="1956"/>
    <cellStyle name="Percent 61" xfId="1957"/>
    <cellStyle name="Percent 62" xfId="1958"/>
    <cellStyle name="Percent 63" xfId="1959"/>
    <cellStyle name="Percent 64" xfId="1960"/>
    <cellStyle name="Percent 65" xfId="1961"/>
    <cellStyle name="Percent 66" xfId="1962"/>
    <cellStyle name="Percent 67" xfId="1963"/>
    <cellStyle name="Percent 68" xfId="1964"/>
    <cellStyle name="Percent 69" xfId="1965"/>
    <cellStyle name="Percent 7" xfId="1966"/>
    <cellStyle name="Percent 7 2" xfId="1967"/>
    <cellStyle name="Percent 7 3" xfId="1968"/>
    <cellStyle name="Percent 70" xfId="1969"/>
    <cellStyle name="Percent 71" xfId="1970"/>
    <cellStyle name="Percent 72" xfId="1971"/>
    <cellStyle name="Percent 73" xfId="1972"/>
    <cellStyle name="Percent 74" xfId="1973"/>
    <cellStyle name="Percent 75" xfId="1974"/>
    <cellStyle name="Percent 76" xfId="1975"/>
    <cellStyle name="Percent 77" xfId="1976"/>
    <cellStyle name="Percent 78" xfId="1977"/>
    <cellStyle name="Percent 79" xfId="1978"/>
    <cellStyle name="Percent 8" xfId="1979"/>
    <cellStyle name="Percent 8 2" xfId="1980"/>
    <cellStyle name="Percent 8 3" xfId="1981"/>
    <cellStyle name="Percent 80" xfId="1982"/>
    <cellStyle name="Percent 81" xfId="1983"/>
    <cellStyle name="Percent 82" xfId="1984"/>
    <cellStyle name="Percent 83" xfId="1985"/>
    <cellStyle name="Percent 84" xfId="1986"/>
    <cellStyle name="Percent 85" xfId="1987"/>
    <cellStyle name="Percent 86" xfId="1988"/>
    <cellStyle name="Percent 9" xfId="1989"/>
    <cellStyle name="Percent 9 2" xfId="1990"/>
    <cellStyle name="Percent 9 3" xfId="1991"/>
    <cellStyle name="Percent_Data obj" xfId="1992"/>
    <cellStyle name="Prix estimé" xfId="1993"/>
    <cellStyle name="TEXTE MS" xfId="1994"/>
    <cellStyle name="Title" xfId="1995"/>
    <cellStyle name="Title 2" xfId="1996"/>
    <cellStyle name="Titre" xfId="1997"/>
    <cellStyle name="Total" xfId="1998"/>
    <cellStyle name="Total 2" xfId="1999"/>
    <cellStyle name="Units" xfId="2000"/>
    <cellStyle name="Units 2" xfId="2001"/>
    <cellStyle name="Warning Text" xfId="2002"/>
    <cellStyle name="Warning Text 2" xfId="2003"/>
  </cellStyles>
  <dxfs count="3">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nagelp\My%20Documents\Cash%20flow%20calcul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HFM_FS\Year%20end%20-%20March%202012\Group%20-%20Full%20LIVE\Source\Main.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HFM_FS\Year%20end%20-%20March%202012\Group%20-%20Full%20LIVE\Group%20-%20f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3">
        <row r="2">
          <cell r="B2" t="str">
            <v>2005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Validations"/>
      <sheetName val="Contents"/>
      <sheetName val="Income Statement FINAL"/>
      <sheetName val="Balance Sheet FINAL"/>
      <sheetName val="SC Equity"/>
      <sheetName val="Control SCE"/>
      <sheetName val="SCE"/>
      <sheetName val="SC Working"/>
      <sheetName val="SCE (2)"/>
      <sheetName val="CashFlow"/>
    </sheetNames>
    <sheetDataSet>
      <sheetData sheetId="0">
        <row r="8">
          <cell r="D8">
            <v>31</v>
          </cell>
          <cell r="F8" t="str">
            <v>March</v>
          </cell>
        </row>
        <row r="20">
          <cell r="E20" t="str">
            <v>Last day of month</v>
          </cell>
          <cell r="F20" t="str">
            <v>Roman calendar Y/E</v>
          </cell>
          <cell r="G20" t="str">
            <v>Non-YEClose Month</v>
          </cell>
        </row>
        <row r="21">
          <cell r="E21">
            <v>31</v>
          </cell>
          <cell r="G21" t="str">
            <v>March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ules"/>
      <sheetName val="UpdateList"/>
      <sheetName val="Validations"/>
      <sheetName val="Contents"/>
      <sheetName val="Income Statement"/>
      <sheetName val="Balance Sheet"/>
      <sheetName val="SCEq"/>
      <sheetName val="CashFlow"/>
      <sheetName val="N1-CorporateInfo"/>
      <sheetName val="N2-AccPol"/>
      <sheetName val="N3-Revenue"/>
      <sheetName val="N4-Other income"/>
      <sheetName val="N5-OpEx"/>
      <sheetName val="N6-InvestmentInc"/>
      <sheetName val="N7-FinCharge"/>
      <sheetName val="N8-Taxation"/>
      <sheetName val="N9 - EarningsPS"/>
      <sheetName val="N10 PPE 1"/>
      <sheetName val="N10 PPE 2"/>
      <sheetName val="N10 PPE 3"/>
      <sheetName val="N11 - IA 1"/>
      <sheetName val="N11 IA 2"/>
      <sheetName val="N11 - IA 3"/>
      <sheetName val="N12 - FinInstr1"/>
      <sheetName val="N12 - FinInstr2"/>
      <sheetName val="N12 - FinInstr3"/>
      <sheetName val="N12 - FinInstr4"/>
      <sheetName val="N13 - Investments"/>
      <sheetName val="N14 - DefRev"/>
      <sheetName val="N15 - FinLeaseRec"/>
      <sheetName val="N16 - DTax"/>
      <sheetName val="N17 - Inventories"/>
      <sheetName val="N18 - TradeRec"/>
      <sheetName val="N19 - OtherFinI"/>
      <sheetName val="N20 - Cash"/>
      <sheetName val="N21 - ShareCap"/>
      <sheetName val="N22 - TreasShare"/>
      <sheetName val="N23 - CompRes"/>
      <sheetName val="N24 - NDR"/>
      <sheetName val="N25 - RI"/>
      <sheetName val="N26 - MinInt"/>
      <sheetName val="N27 - IntDebt"/>
      <sheetName val="N28 - Provisions"/>
      <sheetName val="N29 - EmplBen1"/>
      <sheetName val="N29 - EmplBen2"/>
      <sheetName val="N29 - EmplBen3"/>
      <sheetName val="N29 - EmplBen4"/>
      <sheetName val="N29 - EmplBen5"/>
      <sheetName val="N29 - EmplBen6"/>
      <sheetName val="N30 - TradePay"/>
      <sheetName val="N31to34 - CFNotes"/>
      <sheetName val="N35- AcqSubs"/>
      <sheetName val="N36 - UnBorrowFac"/>
      <sheetName val="N37 - Commitments1"/>
      <sheetName val="N37 - Commitments2"/>
      <sheetName val="N38 - Contingencies"/>
      <sheetName val="N39 - DirInt"/>
      <sheetName val="N40 - Segment"/>
      <sheetName val="N41 - RelatedParty"/>
      <sheetName val="N42 - InvJV"/>
      <sheetName val="N43 - IntSigSubs"/>
      <sheetName val="N44 - SigEvents"/>
      <sheetName val="N45 - SubsEvents"/>
      <sheetName val="N25 - MinInt"/>
      <sheetName val="Temp1"/>
      <sheetName val="Temp2"/>
      <sheetName val="Temp1 (2)"/>
      <sheetName val="Temp2 (2)"/>
      <sheetName val="Temp1 (3)"/>
      <sheetName val="Temp2 (3)"/>
      <sheetName val="Temp1 (4)"/>
      <sheetName val="Temp2 (4)"/>
      <sheetName val="Temp1 (5)"/>
      <sheetName val="Temp2 (5)"/>
      <sheetName val="Temp1 (6)"/>
      <sheetName val="Temp2 (6)"/>
      <sheetName val="Temp1 (7)"/>
      <sheetName val="Temp2 (7)"/>
      <sheetName val="Temp1 (8)"/>
      <sheetName val="Temp2 (8)"/>
      <sheetName val="Temp1 (9)"/>
      <sheetName val="Temp2 (9)"/>
      <sheetName val="Temp1 (10)"/>
      <sheetName val="Temp2 (10)"/>
      <sheetName val="Temp1 (11)"/>
      <sheetName val="Temp2 (11)"/>
      <sheetName val="Temp1 (12)"/>
      <sheetName val="Temp2 (12)"/>
      <sheetName val="Temp1 (13)"/>
      <sheetName val="Temp2 (13)"/>
      <sheetName val="Temp1 (14)"/>
      <sheetName val="Temp2 (14)"/>
      <sheetName val="Temp1 (15)"/>
      <sheetName val="Temp2 (15)"/>
      <sheetName val="Temp1 (16)"/>
      <sheetName val="Temp2 (16)"/>
      <sheetName val="Group - full"/>
    </sheetNames>
    <sheetDataSet>
      <sheetData sheetId="3">
        <row r="15">
          <cell r="C15" t="str">
            <v>Other income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4"/>
  <sheetViews>
    <sheetView view="pageBreakPreview" zoomScale="80" zoomScaleSheetLayoutView="80" zoomScalePageLayoutView="0" workbookViewId="0" topLeftCell="A40">
      <selection activeCell="B38" sqref="B38"/>
    </sheetView>
  </sheetViews>
  <sheetFormatPr defaultColWidth="9.140625" defaultRowHeight="12.75"/>
  <cols>
    <col min="1" max="1" width="2.421875" style="1" customWidth="1"/>
    <col min="2" max="2" width="73.28125" style="1" customWidth="1"/>
    <col min="3" max="3" width="5.421875" style="4" customWidth="1"/>
    <col min="4" max="4" width="17.140625" style="1" customWidth="1"/>
    <col min="5" max="5" width="2.8515625" style="2" customWidth="1"/>
    <col min="6" max="6" width="17.00390625" style="2" customWidth="1"/>
    <col min="7" max="7" width="4.140625" style="1" customWidth="1"/>
    <col min="8" max="16384" width="9.140625" style="1" customWidth="1"/>
  </cols>
  <sheetData>
    <row r="1" spans="1:6" ht="19.5" customHeight="1">
      <c r="A1" s="840"/>
      <c r="B1" s="840"/>
      <c r="C1" s="840"/>
      <c r="D1" s="840"/>
      <c r="E1" s="840"/>
      <c r="F1" s="840"/>
    </row>
    <row r="2" ht="19.5" customHeight="1">
      <c r="B2" s="11" t="s">
        <v>164</v>
      </c>
    </row>
    <row r="3" spans="2:6" s="12" customFormat="1" ht="19.5" customHeight="1">
      <c r="B3" s="12" t="s">
        <v>231</v>
      </c>
      <c r="C3" s="789"/>
      <c r="E3" s="17"/>
      <c r="F3" s="17"/>
    </row>
    <row r="4" spans="2:6" ht="15" customHeight="1">
      <c r="B4" s="17"/>
      <c r="C4" s="16"/>
      <c r="D4" s="16" t="s">
        <v>251</v>
      </c>
      <c r="E4" s="15"/>
      <c r="F4" s="16" t="s">
        <v>251</v>
      </c>
    </row>
    <row r="5" spans="1:6" ht="15" customHeight="1" thickBot="1">
      <c r="A5" s="12"/>
      <c r="B5" s="17"/>
      <c r="C5" s="791"/>
      <c r="D5" s="791"/>
      <c r="E5" s="700"/>
      <c r="F5" s="791"/>
    </row>
    <row r="6" spans="1:6" s="790" customFormat="1" ht="15" customHeight="1">
      <c r="A6" s="12"/>
      <c r="B6" s="795"/>
      <c r="C6" s="16"/>
      <c r="D6" s="468"/>
      <c r="E6" s="15"/>
      <c r="F6" s="354" t="s">
        <v>20</v>
      </c>
    </row>
    <row r="7" spans="2:6" ht="15" customHeight="1">
      <c r="B7" s="17"/>
      <c r="C7" s="16"/>
      <c r="D7" s="503">
        <v>2017</v>
      </c>
      <c r="E7" s="15"/>
      <c r="F7" s="16">
        <v>2016</v>
      </c>
    </row>
    <row r="8" spans="2:6" ht="15" customHeight="1" thickBot="1">
      <c r="B8" s="14"/>
      <c r="C8" s="411"/>
      <c r="D8" s="504" t="s">
        <v>21</v>
      </c>
      <c r="E8" s="700"/>
      <c r="F8" s="411" t="s">
        <v>21</v>
      </c>
    </row>
    <row r="9" spans="2:6" ht="2.25" customHeight="1">
      <c r="B9" s="27"/>
      <c r="C9" s="13"/>
      <c r="D9" s="505"/>
      <c r="E9" s="20"/>
      <c r="F9" s="20"/>
    </row>
    <row r="10" spans="2:7" ht="16.5" customHeight="1">
      <c r="B10" s="10"/>
      <c r="C10" s="412"/>
      <c r="D10" s="501"/>
      <c r="E10" s="8"/>
      <c r="F10" s="812"/>
      <c r="G10" s="3"/>
    </row>
    <row r="11" spans="2:7" ht="17.25" customHeight="1">
      <c r="B11" s="3" t="s">
        <v>22</v>
      </c>
      <c r="C11" s="5"/>
      <c r="D11" s="501">
        <v>40969.675969660006</v>
      </c>
      <c r="E11" s="743"/>
      <c r="F11" s="8">
        <v>37324.766557120005</v>
      </c>
      <c r="G11" s="3"/>
    </row>
    <row r="12" spans="2:7" ht="17.25" customHeight="1">
      <c r="B12" s="3" t="s">
        <v>28</v>
      </c>
      <c r="C12" s="413"/>
      <c r="D12" s="501">
        <v>2617.92196146</v>
      </c>
      <c r="E12" s="743"/>
      <c r="F12" s="8">
        <v>2793.2255022</v>
      </c>
      <c r="G12" s="3"/>
    </row>
    <row r="13" spans="2:7" ht="17.25" customHeight="1">
      <c r="B13" s="3" t="s">
        <v>173</v>
      </c>
      <c r="C13" s="413"/>
      <c r="D13" s="495">
        <v>6498.1010148000005</v>
      </c>
      <c r="E13" s="743"/>
      <c r="F13" s="82">
        <v>5011.33277593</v>
      </c>
      <c r="G13" s="3"/>
    </row>
    <row r="14" spans="2:7" ht="17.25" customHeight="1">
      <c r="B14" s="7" t="s">
        <v>168</v>
      </c>
      <c r="C14" s="386"/>
      <c r="D14" s="501">
        <v>31853.652993400006</v>
      </c>
      <c r="E14" s="743"/>
      <c r="F14" s="8">
        <v>29521.20827899</v>
      </c>
      <c r="G14" s="3"/>
    </row>
    <row r="15" spans="2:7" ht="19.5" customHeight="1">
      <c r="B15" s="3" t="s">
        <v>2</v>
      </c>
      <c r="C15" s="387"/>
      <c r="D15" s="501">
        <v>734.21425339</v>
      </c>
      <c r="E15" s="743"/>
      <c r="F15" s="8">
        <v>1280.98713606</v>
      </c>
      <c r="G15" s="3"/>
    </row>
    <row r="16" spans="2:7" ht="17.25" customHeight="1">
      <c r="B16" s="7" t="s">
        <v>4</v>
      </c>
      <c r="C16" s="385"/>
      <c r="D16" s="506">
        <v>21712.813457571003</v>
      </c>
      <c r="E16" s="743"/>
      <c r="F16" s="80">
        <v>22026.115121047962</v>
      </c>
      <c r="G16" s="3"/>
    </row>
    <row r="17" spans="2:7" ht="19.5" customHeight="1">
      <c r="B17" s="3" t="s">
        <v>27</v>
      </c>
      <c r="C17" s="413"/>
      <c r="D17" s="507">
        <v>10562.49731129</v>
      </c>
      <c r="E17" s="829"/>
      <c r="F17" s="425">
        <v>12165.2530165103</v>
      </c>
      <c r="G17" s="3"/>
    </row>
    <row r="18" spans="1:7" ht="19.5" customHeight="1">
      <c r="A18" s="12"/>
      <c r="B18" s="6" t="s">
        <v>29</v>
      </c>
      <c r="C18" s="413"/>
      <c r="D18" s="499">
        <v>7236.64869731</v>
      </c>
      <c r="E18" s="743"/>
      <c r="F18" s="81">
        <v>5796.47470358666</v>
      </c>
      <c r="G18" s="3"/>
    </row>
    <row r="19" spans="2:7" ht="19.5" customHeight="1">
      <c r="B19" s="3" t="s">
        <v>30</v>
      </c>
      <c r="C19" s="414"/>
      <c r="D19" s="499">
        <v>2869.395083641</v>
      </c>
      <c r="E19" s="743"/>
      <c r="F19" s="81">
        <v>2964.649994731</v>
      </c>
      <c r="G19" s="3"/>
    </row>
    <row r="20" spans="2:7" ht="18" customHeight="1">
      <c r="B20" s="3" t="s">
        <v>31</v>
      </c>
      <c r="C20" s="413"/>
      <c r="D20" s="500">
        <v>1045.0723653300001</v>
      </c>
      <c r="E20" s="830"/>
      <c r="F20" s="426">
        <v>1099.7374062200001</v>
      </c>
      <c r="G20" s="3"/>
    </row>
    <row r="21" spans="2:7" ht="18" customHeight="1">
      <c r="B21" s="7" t="s">
        <v>222</v>
      </c>
      <c r="C21" s="412"/>
      <c r="D21" s="501">
        <v>10875.053789219004</v>
      </c>
      <c r="E21" s="743"/>
      <c r="F21" s="8">
        <v>8776.08029400204</v>
      </c>
      <c r="G21" s="3"/>
    </row>
    <row r="22" spans="2:7" ht="18" customHeight="1">
      <c r="B22" s="3" t="s">
        <v>75</v>
      </c>
      <c r="C22" s="742"/>
      <c r="D22" s="501">
        <v>4751.6833019216</v>
      </c>
      <c r="E22" s="743"/>
      <c r="F22" s="812">
        <v>4448.47123028808</v>
      </c>
      <c r="G22" s="3"/>
    </row>
    <row r="23" spans="2:10" ht="18" customHeight="1">
      <c r="B23" s="3" t="s">
        <v>76</v>
      </c>
      <c r="C23" s="742"/>
      <c r="D23" s="501">
        <v>765.843822156536</v>
      </c>
      <c r="E23" s="743"/>
      <c r="F23" s="8">
        <v>879.676239195309</v>
      </c>
      <c r="G23" s="3"/>
      <c r="J23" s="3"/>
    </row>
    <row r="24" spans="2:7" ht="31.5" customHeight="1">
      <c r="B24" s="767" t="s">
        <v>229</v>
      </c>
      <c r="C24" s="742"/>
      <c r="D24" s="495">
        <v>142.72954482</v>
      </c>
      <c r="E24" s="830"/>
      <c r="F24" s="82">
        <v>170.34680955000002</v>
      </c>
      <c r="G24" s="3"/>
    </row>
    <row r="25" spans="2:7" ht="17.25" customHeight="1">
      <c r="B25" s="7" t="s">
        <v>43</v>
      </c>
      <c r="C25" s="412"/>
      <c r="D25" s="501">
        <v>5213.797120320868</v>
      </c>
      <c r="E25" s="743"/>
      <c r="F25" s="8">
        <v>3278.0860149686514</v>
      </c>
      <c r="G25" s="3"/>
    </row>
    <row r="26" spans="2:7" ht="17.25" customHeight="1">
      <c r="B26" s="3" t="s">
        <v>32</v>
      </c>
      <c r="C26" s="5"/>
      <c r="D26" s="501">
        <v>219.04249447</v>
      </c>
      <c r="E26" s="743"/>
      <c r="F26" s="8">
        <v>203.26882919</v>
      </c>
      <c r="G26" s="3"/>
    </row>
    <row r="27" spans="1:7" ht="17.25" customHeight="1">
      <c r="A27" s="12"/>
      <c r="B27" s="10" t="s">
        <v>33</v>
      </c>
      <c r="C27" s="412"/>
      <c r="D27" s="501">
        <v>887.95752066</v>
      </c>
      <c r="E27" s="743"/>
      <c r="F27" s="8">
        <v>621.75320298</v>
      </c>
      <c r="G27" s="3"/>
    </row>
    <row r="28" spans="2:7" ht="19.5" customHeight="1">
      <c r="B28" s="3" t="s">
        <v>177</v>
      </c>
      <c r="C28" s="5"/>
      <c r="D28" s="507">
        <v>617.8092768099999</v>
      </c>
      <c r="E28" s="829"/>
      <c r="F28" s="778">
        <v>521.2017735</v>
      </c>
      <c r="G28" s="6"/>
    </row>
    <row r="29" spans="2:7" ht="21" customHeight="1">
      <c r="B29" s="3" t="s">
        <v>178</v>
      </c>
      <c r="C29" s="5"/>
      <c r="D29" s="500">
        <v>270.14824385000003</v>
      </c>
      <c r="E29" s="831"/>
      <c r="F29" s="779">
        <v>100.55142948000001</v>
      </c>
      <c r="G29" s="777"/>
    </row>
    <row r="30" spans="2:7" ht="17.25" customHeight="1">
      <c r="B30" s="7" t="s">
        <v>180</v>
      </c>
      <c r="C30" s="5"/>
      <c r="D30" s="501">
        <v>4544.882094130868</v>
      </c>
      <c r="E30" s="743"/>
      <c r="F30" s="8">
        <v>2858.6016411786513</v>
      </c>
      <c r="G30" s="3"/>
    </row>
    <row r="31" spans="2:7" ht="19.5" customHeight="1">
      <c r="B31" s="3" t="s">
        <v>233</v>
      </c>
      <c r="C31" s="5"/>
      <c r="D31" s="495">
        <v>690.635830341025</v>
      </c>
      <c r="E31" s="832"/>
      <c r="F31" s="769">
        <v>537.8640761698709</v>
      </c>
      <c r="G31" s="3"/>
    </row>
    <row r="32" spans="2:7" ht="16.5" customHeight="1" thickBot="1">
      <c r="B32" s="7" t="s">
        <v>181</v>
      </c>
      <c r="C32" s="412"/>
      <c r="D32" s="802">
        <v>3854.2462637898425</v>
      </c>
      <c r="E32" s="743"/>
      <c r="F32" s="479">
        <v>2320.7375650087806</v>
      </c>
      <c r="G32" s="3"/>
    </row>
    <row r="33" spans="2:7" ht="16.5" customHeight="1">
      <c r="B33" s="7" t="s">
        <v>238</v>
      </c>
      <c r="C33" s="412"/>
      <c r="D33" s="501"/>
      <c r="E33" s="743"/>
      <c r="F33" s="427"/>
      <c r="G33" s="3"/>
    </row>
    <row r="34" spans="2:7" ht="21.75" customHeight="1">
      <c r="B34" s="10" t="s">
        <v>234</v>
      </c>
      <c r="C34" s="412"/>
      <c r="D34" s="501"/>
      <c r="E34" s="743"/>
      <c r="F34" s="8"/>
      <c r="G34" s="3"/>
    </row>
    <row r="35" spans="2:7" ht="19.5" customHeight="1">
      <c r="B35" s="3" t="s">
        <v>226</v>
      </c>
      <c r="C35" s="412"/>
      <c r="D35" s="502">
        <v>-60.904767799999995</v>
      </c>
      <c r="E35" s="743"/>
      <c r="F35" s="721">
        <v>-9.378122373</v>
      </c>
      <c r="G35" s="3"/>
    </row>
    <row r="36" spans="2:7" ht="19.5" customHeight="1" hidden="1">
      <c r="B36" s="3" t="s">
        <v>63</v>
      </c>
      <c r="C36" s="412"/>
      <c r="D36" s="803">
        <v>0</v>
      </c>
      <c r="E36" s="743"/>
      <c r="F36" s="722">
        <v>0</v>
      </c>
      <c r="G36" s="3"/>
    </row>
    <row r="37" spans="2:7" ht="24.75" customHeight="1">
      <c r="B37" s="10" t="s">
        <v>174</v>
      </c>
      <c r="C37" s="412"/>
      <c r="D37" s="502"/>
      <c r="E37" s="743"/>
      <c r="F37" s="8"/>
      <c r="G37" s="3"/>
    </row>
    <row r="38" spans="2:7" ht="19.5" customHeight="1">
      <c r="B38" s="3" t="s">
        <v>247</v>
      </c>
      <c r="C38" s="412"/>
      <c r="D38" s="804">
        <v>-29.818209</v>
      </c>
      <c r="E38" s="833"/>
      <c r="F38" s="765">
        <v>190.5374309</v>
      </c>
      <c r="G38" s="3"/>
    </row>
    <row r="39" spans="2:7" ht="19.5" customHeight="1">
      <c r="B39" s="3" t="s">
        <v>169</v>
      </c>
      <c r="C39" s="412"/>
      <c r="D39" s="805">
        <v>-5.872</v>
      </c>
      <c r="E39" s="834"/>
      <c r="F39" s="758">
        <v>86.457</v>
      </c>
      <c r="G39" s="3"/>
    </row>
    <row r="40" spans="2:7" ht="19.5" customHeight="1">
      <c r="B40" s="10" t="s">
        <v>260</v>
      </c>
      <c r="C40" s="412"/>
      <c r="D40" s="806">
        <v>-96.5949768</v>
      </c>
      <c r="E40" s="833"/>
      <c r="F40" s="766">
        <v>267.616308527</v>
      </c>
      <c r="G40" s="3"/>
    </row>
    <row r="41" spans="2:7" ht="19.5" customHeight="1" thickBot="1">
      <c r="B41" s="10" t="s">
        <v>184</v>
      </c>
      <c r="C41" s="412"/>
      <c r="D41" s="759">
        <v>3756.6512869898424</v>
      </c>
      <c r="E41" s="834"/>
      <c r="F41" s="760">
        <v>2589.3538735357806</v>
      </c>
      <c r="G41" s="3"/>
    </row>
    <row r="42" spans="2:7" ht="19.5" customHeight="1">
      <c r="B42" s="10" t="s">
        <v>182</v>
      </c>
      <c r="C42" s="412"/>
      <c r="D42" s="501"/>
      <c r="E42" s="743"/>
      <c r="F42" s="8"/>
      <c r="G42" s="3"/>
    </row>
    <row r="43" spans="2:7" ht="19.5" customHeight="1">
      <c r="B43" s="415" t="s">
        <v>35</v>
      </c>
      <c r="C43" s="412"/>
      <c r="D43" s="501">
        <v>3796.57298219901</v>
      </c>
      <c r="E43" s="743"/>
      <c r="F43" s="8">
        <v>2209.98205756107</v>
      </c>
      <c r="G43" s="3"/>
    </row>
    <row r="44" spans="2:7" ht="19.5" customHeight="1">
      <c r="B44" s="415" t="s">
        <v>36</v>
      </c>
      <c r="C44" s="412"/>
      <c r="D44" s="495">
        <v>57.330349060835104</v>
      </c>
      <c r="E44" s="743"/>
      <c r="F44" s="82">
        <v>110.62307117883199</v>
      </c>
      <c r="G44" s="3"/>
    </row>
    <row r="45" spans="2:7" ht="18" customHeight="1" thickBot="1">
      <c r="B45" s="10" t="s">
        <v>181</v>
      </c>
      <c r="C45" s="412"/>
      <c r="D45" s="467">
        <v>3853.903331259845</v>
      </c>
      <c r="E45" s="743"/>
      <c r="F45" s="479">
        <v>2320.6051287399023</v>
      </c>
      <c r="G45" s="3"/>
    </row>
    <row r="46" spans="2:7" s="12" customFormat="1" ht="15.75">
      <c r="B46" s="10" t="s">
        <v>183</v>
      </c>
      <c r="C46" s="412"/>
      <c r="D46" s="501"/>
      <c r="E46" s="743"/>
      <c r="F46" s="8"/>
      <c r="G46" s="6"/>
    </row>
    <row r="47" spans="2:7" ht="18.75" customHeight="1">
      <c r="B47" s="415" t="s">
        <v>35</v>
      </c>
      <c r="C47" s="412"/>
      <c r="D47" s="501">
        <v>3700.23430975801</v>
      </c>
      <c r="E47" s="743"/>
      <c r="F47" s="8">
        <v>2477.5983660880697</v>
      </c>
      <c r="G47" s="3"/>
    </row>
    <row r="48" spans="2:7" ht="18.75" customHeight="1">
      <c r="B48" s="415" t="s">
        <v>36</v>
      </c>
      <c r="C48" s="412"/>
      <c r="D48" s="495">
        <v>57.074044701835106</v>
      </c>
      <c r="E48" s="743"/>
      <c r="F48" s="82">
        <v>110.62307117883199</v>
      </c>
      <c r="G48" s="3"/>
    </row>
    <row r="49" spans="2:7" s="12" customFormat="1" ht="16.5" customHeight="1" thickBot="1">
      <c r="B49" s="10" t="s">
        <v>184</v>
      </c>
      <c r="C49" s="412"/>
      <c r="D49" s="467">
        <v>3757.3083544598453</v>
      </c>
      <c r="E49" s="743"/>
      <c r="F49" s="479">
        <v>2589.221437266902</v>
      </c>
      <c r="G49" s="3"/>
    </row>
    <row r="50" spans="2:7" ht="12" customHeight="1">
      <c r="B50" s="10"/>
      <c r="C50" s="412"/>
      <c r="D50" s="501"/>
      <c r="E50" s="743"/>
      <c r="F50" s="8"/>
      <c r="G50" s="3"/>
    </row>
    <row r="51" spans="2:7" ht="15.75" customHeight="1">
      <c r="B51" s="6" t="s">
        <v>37</v>
      </c>
      <c r="C51" s="412"/>
      <c r="D51" s="801">
        <v>738.7651561196442</v>
      </c>
      <c r="E51" s="743"/>
      <c r="F51" s="428">
        <v>432.37449646728203</v>
      </c>
      <c r="G51" s="3"/>
    </row>
    <row r="52" spans="2:7" ht="19.5" customHeight="1">
      <c r="B52" s="6" t="s">
        <v>38</v>
      </c>
      <c r="C52" s="412"/>
      <c r="D52" s="801">
        <v>724.1057587564601</v>
      </c>
      <c r="E52" s="835"/>
      <c r="F52" s="770">
        <v>425.7691022482599</v>
      </c>
      <c r="G52" s="3"/>
    </row>
    <row r="53" spans="2:7" s="12" customFormat="1" ht="19.5" customHeight="1">
      <c r="B53" s="839"/>
      <c r="C53" s="839"/>
      <c r="D53" s="839"/>
      <c r="E53" s="839"/>
      <c r="F53" s="839"/>
      <c r="G53" s="821"/>
    </row>
    <row r="54" ht="15">
      <c r="B54" s="822"/>
    </row>
    <row r="56" ht="17.25" customHeight="1"/>
    <row r="57" ht="17.25" customHeight="1"/>
    <row r="64" ht="18" customHeight="1"/>
  </sheetData>
  <sheetProtection/>
  <mergeCells count="2">
    <mergeCell ref="B53:F53"/>
    <mergeCell ref="A1:F1"/>
  </mergeCells>
  <printOptions/>
  <pageMargins left="0.511811023622047" right="0.118110236220472" top="0.236220472440945" bottom="0.62992125984252" header="0.15748031496063" footer="0.15748031496063"/>
  <pageSetup horizontalDpi="600" verticalDpi="600" orientation="portrait" paperSize="9" scale="74" r:id="rId1"/>
  <headerFooter alignWithMargins="0">
    <oddFooter>&amp;LTelkom SA SOC Limited Condensed Annual Report
&amp;D - &amp;T
&amp;A&amp;RPage &amp;P of &amp;N</oddFooter>
  </headerFooter>
  <customProperties>
    <customPr name="SheetOptions" r:id="rId2"/>
  </customProperties>
</worksheet>
</file>

<file path=xl/worksheets/sheet2.xml><?xml version="1.0" encoding="utf-8"?>
<worksheet xmlns="http://schemas.openxmlformats.org/spreadsheetml/2006/main" xmlns:r="http://schemas.openxmlformats.org/officeDocument/2006/relationships">
  <dimension ref="A1:K56"/>
  <sheetViews>
    <sheetView view="pageBreakPreview" zoomScale="80" zoomScaleSheetLayoutView="80" zoomScalePageLayoutView="0" workbookViewId="0" topLeftCell="A40">
      <selection activeCell="A36" sqref="A36:IV36"/>
    </sheetView>
  </sheetViews>
  <sheetFormatPr defaultColWidth="9.140625" defaultRowHeight="12.75"/>
  <cols>
    <col min="1" max="1" width="4.57421875" style="349" customWidth="1"/>
    <col min="2" max="2" width="62.140625" style="349" customWidth="1"/>
    <col min="3" max="3" width="3.57421875" style="349" customWidth="1"/>
    <col min="4" max="4" width="18.7109375" style="359" customWidth="1"/>
    <col min="5" max="5" width="2.7109375" style="349" customWidth="1"/>
    <col min="6" max="6" width="17.00390625" style="701" customWidth="1"/>
    <col min="7" max="7" width="3.57421875" style="701" customWidth="1"/>
    <col min="8" max="8" width="17.8515625" style="349" customWidth="1"/>
    <col min="9" max="9" width="12.140625" style="837" customWidth="1"/>
    <col min="10" max="10" width="8.421875" style="837" customWidth="1"/>
    <col min="11" max="11" width="9.140625" style="836" customWidth="1"/>
    <col min="12" max="16384" width="9.140625" style="348" customWidth="1"/>
  </cols>
  <sheetData>
    <row r="1" spans="2:10" ht="15.75" customHeight="1">
      <c r="B1" s="841"/>
      <c r="C1" s="841"/>
      <c r="D1" s="841"/>
      <c r="E1" s="841"/>
      <c r="F1" s="841"/>
      <c r="G1" s="841"/>
      <c r="H1" s="841"/>
      <c r="I1" s="841"/>
      <c r="J1" s="841"/>
    </row>
    <row r="2" spans="2:3" ht="18">
      <c r="B2" s="339" t="s">
        <v>155</v>
      </c>
      <c r="C2" s="339"/>
    </row>
    <row r="3" spans="2:3" ht="19.5" customHeight="1">
      <c r="B3" s="335" t="s">
        <v>232</v>
      </c>
      <c r="C3" s="335"/>
    </row>
    <row r="4" spans="1:11" s="440" customFormat="1" ht="16.5" customHeight="1" thickBot="1">
      <c r="A4" s="439"/>
      <c r="B4" s="439"/>
      <c r="C4" s="780"/>
      <c r="D4" s="367"/>
      <c r="E4" s="439"/>
      <c r="F4" s="702"/>
      <c r="G4" s="719"/>
      <c r="H4" s="439"/>
      <c r="I4" s="353"/>
      <c r="J4" s="702"/>
      <c r="K4" s="838"/>
    </row>
    <row r="5" spans="2:10" ht="22.5" customHeight="1">
      <c r="B5" s="360"/>
      <c r="C5" s="360"/>
      <c r="D5" s="441"/>
      <c r="E5" s="361"/>
      <c r="F5" s="361" t="s">
        <v>20</v>
      </c>
      <c r="G5" s="703"/>
      <c r="H5" s="361" t="s">
        <v>20</v>
      </c>
      <c r="I5" s="361"/>
      <c r="J5" s="361"/>
    </row>
    <row r="6" spans="2:10" ht="18.75" customHeight="1">
      <c r="B6" s="360"/>
      <c r="C6" s="360"/>
      <c r="D6" s="441">
        <v>2017</v>
      </c>
      <c r="E6" s="361"/>
      <c r="F6" s="361">
        <v>2016</v>
      </c>
      <c r="G6" s="703"/>
      <c r="H6" s="361">
        <v>2015</v>
      </c>
      <c r="I6" s="361"/>
      <c r="J6" s="361"/>
    </row>
    <row r="7" spans="2:10" ht="15" customHeight="1" thickBot="1">
      <c r="B7" s="353"/>
      <c r="C7" s="781"/>
      <c r="D7" s="442" t="s">
        <v>21</v>
      </c>
      <c r="E7" s="352"/>
      <c r="F7" s="352" t="s">
        <v>21</v>
      </c>
      <c r="G7" s="720"/>
      <c r="H7" s="352" t="s">
        <v>21</v>
      </c>
      <c r="I7" s="352"/>
      <c r="J7" s="352"/>
    </row>
    <row r="8" spans="2:10" ht="14.25" customHeight="1">
      <c r="B8" s="362" t="s">
        <v>48</v>
      </c>
      <c r="C8" s="362"/>
      <c r="D8" s="443"/>
      <c r="E8" s="363"/>
      <c r="F8" s="423"/>
      <c r="G8" s="704"/>
      <c r="H8" s="363"/>
      <c r="I8" s="423"/>
      <c r="J8" s="423"/>
    </row>
    <row r="9" spans="2:10" ht="21" customHeight="1">
      <c r="B9" s="359" t="s">
        <v>244</v>
      </c>
      <c r="C9" s="359"/>
      <c r="D9" s="444">
        <v>34125.01013687117</v>
      </c>
      <c r="E9" s="357"/>
      <c r="F9" s="723">
        <v>33688.89134129838</v>
      </c>
      <c r="G9" s="705"/>
      <c r="H9" s="437">
        <v>30695</v>
      </c>
      <c r="I9" s="508"/>
      <c r="J9" s="430"/>
    </row>
    <row r="10" spans="2:10" ht="19.5" customHeight="1">
      <c r="B10" s="349" t="s">
        <v>7</v>
      </c>
      <c r="D10" s="445">
        <v>27917.8766671334</v>
      </c>
      <c r="E10" s="364"/>
      <c r="F10" s="724">
        <v>25349.695528219003</v>
      </c>
      <c r="G10" s="706"/>
      <c r="H10" s="431">
        <v>24471</v>
      </c>
      <c r="I10" s="508"/>
      <c r="J10" s="431"/>
    </row>
    <row r="11" spans="2:10" ht="19.5" customHeight="1">
      <c r="B11" s="349" t="s">
        <v>8</v>
      </c>
      <c r="D11" s="446">
        <v>4720.241604966191</v>
      </c>
      <c r="E11" s="364"/>
      <c r="F11" s="725">
        <v>4405.491969221441</v>
      </c>
      <c r="G11" s="707"/>
      <c r="H11" s="432">
        <v>2830</v>
      </c>
      <c r="I11" s="508"/>
      <c r="J11" s="432"/>
    </row>
    <row r="12" spans="2:10" ht="19.5" customHeight="1">
      <c r="B12" s="349" t="s">
        <v>170</v>
      </c>
      <c r="D12" s="446">
        <v>39.5818440855781</v>
      </c>
      <c r="E12" s="364"/>
      <c r="F12" s="725">
        <v>2318.0897081685066</v>
      </c>
      <c r="G12" s="707"/>
      <c r="H12" s="432">
        <v>2231</v>
      </c>
      <c r="I12" s="508"/>
      <c r="J12" s="432"/>
    </row>
    <row r="13" spans="2:10" ht="19.5" customHeight="1">
      <c r="B13" s="349" t="s">
        <v>198</v>
      </c>
      <c r="D13" s="446">
        <v>634.56759214</v>
      </c>
      <c r="E13" s="364"/>
      <c r="F13" s="725">
        <v>846.267999943333</v>
      </c>
      <c r="G13" s="707"/>
      <c r="H13" s="432">
        <v>452</v>
      </c>
      <c r="I13" s="508"/>
      <c r="J13" s="432"/>
    </row>
    <row r="14" spans="2:10" ht="19.5" customHeight="1">
      <c r="B14" s="349" t="s">
        <v>120</v>
      </c>
      <c r="D14" s="446">
        <v>60.08542876</v>
      </c>
      <c r="E14" s="364"/>
      <c r="F14" s="725">
        <v>54.5400492460948</v>
      </c>
      <c r="G14" s="707"/>
      <c r="H14" s="432">
        <v>28</v>
      </c>
      <c r="I14" s="508"/>
      <c r="J14" s="432"/>
    </row>
    <row r="15" spans="2:10" ht="19.5" customHeight="1">
      <c r="B15" s="349" t="s">
        <v>130</v>
      </c>
      <c r="D15" s="446">
        <v>309.75715997000003</v>
      </c>
      <c r="E15" s="364"/>
      <c r="F15" s="725">
        <v>280.70975787000003</v>
      </c>
      <c r="G15" s="707"/>
      <c r="H15" s="432">
        <v>413</v>
      </c>
      <c r="I15" s="508"/>
      <c r="J15" s="432"/>
    </row>
    <row r="16" spans="2:10" ht="18" customHeight="1">
      <c r="B16" s="349" t="s">
        <v>9</v>
      </c>
      <c r="D16" s="447">
        <v>441.899839816</v>
      </c>
      <c r="E16" s="364"/>
      <c r="F16" s="726">
        <v>433.59632863</v>
      </c>
      <c r="G16" s="708"/>
      <c r="H16" s="433">
        <v>270</v>
      </c>
      <c r="I16" s="508"/>
      <c r="J16" s="433"/>
    </row>
    <row r="17" spans="2:10" ht="14.25" customHeight="1">
      <c r="B17" s="359" t="s">
        <v>243</v>
      </c>
      <c r="C17" s="359"/>
      <c r="D17" s="444">
        <v>13912.143132513016</v>
      </c>
      <c r="E17" s="364"/>
      <c r="F17" s="723">
        <v>12864.422687281789</v>
      </c>
      <c r="G17" s="705"/>
      <c r="H17" s="430">
        <v>11100</v>
      </c>
      <c r="I17" s="508"/>
      <c r="J17" s="430"/>
    </row>
    <row r="18" spans="2:10" ht="19.5" customHeight="1">
      <c r="B18" s="349" t="s">
        <v>10</v>
      </c>
      <c r="D18" s="445">
        <v>1383.5608127</v>
      </c>
      <c r="E18" s="364"/>
      <c r="F18" s="724">
        <v>970.89939346</v>
      </c>
      <c r="G18" s="706"/>
      <c r="H18" s="431">
        <v>638</v>
      </c>
      <c r="I18" s="508"/>
      <c r="J18" s="431"/>
    </row>
    <row r="19" spans="2:10" ht="19.5" customHeight="1">
      <c r="B19" s="349" t="s">
        <v>160</v>
      </c>
      <c r="D19" s="446">
        <v>9.428894300000001</v>
      </c>
      <c r="E19" s="364"/>
      <c r="F19" s="725">
        <v>42.9804502</v>
      </c>
      <c r="G19" s="707"/>
      <c r="H19" s="432">
        <v>3</v>
      </c>
      <c r="I19" s="508"/>
      <c r="J19" s="432"/>
    </row>
    <row r="20" spans="2:10" ht="19.5" customHeight="1">
      <c r="B20" s="349" t="s">
        <v>134</v>
      </c>
      <c r="D20" s="446">
        <v>236.74254221</v>
      </c>
      <c r="E20" s="364"/>
      <c r="F20" s="725">
        <v>207.47178987</v>
      </c>
      <c r="G20" s="707"/>
      <c r="H20" s="432">
        <v>200</v>
      </c>
      <c r="I20" s="508"/>
      <c r="J20" s="432"/>
    </row>
    <row r="21" spans="2:10" ht="19.5" customHeight="1">
      <c r="B21" s="349" t="s">
        <v>49</v>
      </c>
      <c r="D21" s="446">
        <v>8156.17219356666</v>
      </c>
      <c r="E21" s="697"/>
      <c r="F21" s="725">
        <v>7341.25540770788</v>
      </c>
      <c r="G21" s="707"/>
      <c r="H21" s="698">
        <v>5369</v>
      </c>
      <c r="I21" s="508"/>
      <c r="J21" s="432"/>
    </row>
    <row r="22" spans="2:10" ht="19.5" customHeight="1">
      <c r="B22" s="349" t="s">
        <v>254</v>
      </c>
      <c r="D22" s="699">
        <v>2514.0041356739052</v>
      </c>
      <c r="E22" s="697"/>
      <c r="F22" s="727">
        <v>1754.26512041391</v>
      </c>
      <c r="G22" s="709"/>
      <c r="H22" s="698">
        <v>1247</v>
      </c>
      <c r="I22" s="508"/>
      <c r="J22" s="432"/>
    </row>
    <row r="23" spans="2:10" ht="19.5" customHeight="1">
      <c r="B23" s="349" t="s">
        <v>50</v>
      </c>
      <c r="D23" s="447">
        <v>1611.73455406245</v>
      </c>
      <c r="E23" s="364"/>
      <c r="F23" s="726">
        <v>2547.5505256300003</v>
      </c>
      <c r="G23" s="708"/>
      <c r="H23" s="433">
        <v>3643</v>
      </c>
      <c r="I23" s="508"/>
      <c r="J23" s="433"/>
    </row>
    <row r="24" spans="1:10" ht="18.75" customHeight="1">
      <c r="A24" s="350"/>
      <c r="B24" s="335" t="s">
        <v>158</v>
      </c>
      <c r="C24" s="335"/>
      <c r="D24" s="429">
        <v>11.7000001972201</v>
      </c>
      <c r="E24" s="364"/>
      <c r="F24" s="509">
        <v>0</v>
      </c>
      <c r="G24" s="9"/>
      <c r="H24" s="509">
        <v>0</v>
      </c>
      <c r="I24" s="508"/>
      <c r="J24" s="434"/>
    </row>
    <row r="25" spans="2:10" ht="17.25" customHeight="1" thickBot="1">
      <c r="B25" s="351" t="s">
        <v>51</v>
      </c>
      <c r="C25" s="351"/>
      <c r="D25" s="448">
        <v>48048.85326958141</v>
      </c>
      <c r="E25" s="365"/>
      <c r="F25" s="728">
        <v>46553.31402858017</v>
      </c>
      <c r="G25" s="710"/>
      <c r="H25" s="435">
        <v>41795</v>
      </c>
      <c r="I25" s="508"/>
      <c r="J25" s="435"/>
    </row>
    <row r="26" spans="2:10" ht="15" customHeight="1">
      <c r="B26" s="362" t="s">
        <v>52</v>
      </c>
      <c r="C26" s="362"/>
      <c r="D26" s="444"/>
      <c r="E26" s="364"/>
      <c r="F26" s="723"/>
      <c r="G26" s="705"/>
      <c r="H26" s="364"/>
      <c r="I26" s="508"/>
      <c r="J26" s="430"/>
    </row>
    <row r="27" spans="2:10" ht="16.5" customHeight="1">
      <c r="B27" s="359" t="s">
        <v>53</v>
      </c>
      <c r="C27" s="359"/>
      <c r="D27" s="449">
        <v>27569.44854334808</v>
      </c>
      <c r="E27" s="364"/>
      <c r="F27" s="729">
        <v>25974.916177070183</v>
      </c>
      <c r="G27" s="711"/>
      <c r="H27" s="436">
        <v>24741</v>
      </c>
      <c r="I27" s="508"/>
      <c r="J27" s="436"/>
    </row>
    <row r="28" spans="2:10" ht="19.5" customHeight="1">
      <c r="B28" s="349" t="s">
        <v>54</v>
      </c>
      <c r="D28" s="772">
        <v>5207.83898</v>
      </c>
      <c r="E28" s="364"/>
      <c r="F28" s="724">
        <v>5207.83898</v>
      </c>
      <c r="G28" s="706"/>
      <c r="H28" s="431">
        <v>5208</v>
      </c>
      <c r="I28" s="508"/>
      <c r="J28" s="431"/>
    </row>
    <row r="29" spans="2:10" ht="19.5" customHeight="1">
      <c r="B29" s="349" t="s">
        <v>171</v>
      </c>
      <c r="D29" s="773">
        <v>452.38365197</v>
      </c>
      <c r="E29" s="364"/>
      <c r="F29" s="725">
        <v>241.21299897</v>
      </c>
      <c r="G29" s="707"/>
      <c r="H29" s="432">
        <v>126</v>
      </c>
      <c r="I29" s="508"/>
      <c r="J29" s="432"/>
    </row>
    <row r="30" spans="2:10" ht="19.5" customHeight="1">
      <c r="B30" s="349" t="s">
        <v>55</v>
      </c>
      <c r="D30" s="773">
        <v>1376.4379826729798</v>
      </c>
      <c r="E30" s="364"/>
      <c r="F30" s="725">
        <v>1507.4381820929798</v>
      </c>
      <c r="G30" s="707"/>
      <c r="H30" s="432">
        <v>1507</v>
      </c>
      <c r="I30" s="508"/>
      <c r="J30" s="432"/>
    </row>
    <row r="31" spans="2:10" ht="24" customHeight="1">
      <c r="B31" s="349" t="s">
        <v>223</v>
      </c>
      <c r="D31" s="774">
        <v>20533.2879287051</v>
      </c>
      <c r="E31" s="364"/>
      <c r="F31" s="726">
        <v>19019.4260160072</v>
      </c>
      <c r="G31" s="708"/>
      <c r="H31" s="433">
        <v>17900</v>
      </c>
      <c r="I31" s="508"/>
      <c r="J31" s="433"/>
    </row>
    <row r="32" spans="2:10" ht="19.5" customHeight="1">
      <c r="B32" s="349" t="s">
        <v>36</v>
      </c>
      <c r="D32" s="450">
        <v>337.49464883884</v>
      </c>
      <c r="E32" s="366"/>
      <c r="F32" s="730">
        <v>390.314997815505</v>
      </c>
      <c r="G32" s="712"/>
      <c r="H32" s="355">
        <v>299</v>
      </c>
      <c r="I32" s="508"/>
      <c r="J32" s="437"/>
    </row>
    <row r="33" spans="2:10" ht="14.25" customHeight="1">
      <c r="B33" s="359" t="s">
        <v>242</v>
      </c>
      <c r="C33" s="359"/>
      <c r="D33" s="449">
        <v>27906.44319218692</v>
      </c>
      <c r="E33" s="364"/>
      <c r="F33" s="729">
        <v>26365.23117488569</v>
      </c>
      <c r="G33" s="711"/>
      <c r="H33" s="436">
        <v>25040</v>
      </c>
      <c r="I33" s="508"/>
      <c r="J33" s="436"/>
    </row>
    <row r="34" spans="2:10" ht="14.25" customHeight="1">
      <c r="B34" s="359" t="s">
        <v>241</v>
      </c>
      <c r="C34" s="359"/>
      <c r="D34" s="449">
        <v>7003.813315312124</v>
      </c>
      <c r="E34" s="364"/>
      <c r="F34" s="729">
        <v>7104.452160874502</v>
      </c>
      <c r="G34" s="711"/>
      <c r="H34" s="436">
        <v>5272</v>
      </c>
      <c r="I34" s="508"/>
      <c r="J34" s="436"/>
    </row>
    <row r="35" spans="2:10" ht="19.5" customHeight="1">
      <c r="B35" s="349" t="s">
        <v>12</v>
      </c>
      <c r="D35" s="445">
        <v>4743.96984677904</v>
      </c>
      <c r="E35" s="364"/>
      <c r="F35" s="724">
        <v>4565.68605577001</v>
      </c>
      <c r="G35" s="706"/>
      <c r="H35" s="431">
        <v>3244</v>
      </c>
      <c r="I35" s="508"/>
      <c r="J35" s="431"/>
    </row>
    <row r="36" spans="2:10" ht="19.5" customHeight="1">
      <c r="B36" s="349" t="s">
        <v>133</v>
      </c>
      <c r="D36" s="446">
        <v>1535.7576613700098</v>
      </c>
      <c r="E36" s="364"/>
      <c r="F36" s="741">
        <v>1664.50358828001</v>
      </c>
      <c r="G36" s="707"/>
      <c r="H36" s="432">
        <v>1264</v>
      </c>
      <c r="I36" s="508"/>
      <c r="J36" s="432"/>
    </row>
    <row r="37" spans="2:10" ht="19.5" customHeight="1">
      <c r="B37" s="349" t="s">
        <v>135</v>
      </c>
      <c r="D37" s="446">
        <v>55.5517588744531</v>
      </c>
      <c r="E37" s="364"/>
      <c r="F37" s="725">
        <v>65.5310678058601</v>
      </c>
      <c r="G37" s="707"/>
      <c r="H37" s="432">
        <v>61</v>
      </c>
      <c r="I37" s="508"/>
      <c r="J37" s="432"/>
    </row>
    <row r="38" spans="2:10" ht="19.5" customHeight="1">
      <c r="B38" s="349" t="s">
        <v>131</v>
      </c>
      <c r="D38" s="446">
        <v>529.33610029</v>
      </c>
      <c r="E38" s="364"/>
      <c r="F38" s="725">
        <v>656.1627152000001</v>
      </c>
      <c r="G38" s="707"/>
      <c r="H38" s="432">
        <v>687</v>
      </c>
      <c r="I38" s="508"/>
      <c r="J38" s="432"/>
    </row>
    <row r="39" spans="2:10" ht="19.5" customHeight="1">
      <c r="B39" s="349" t="s">
        <v>9</v>
      </c>
      <c r="D39" s="447">
        <v>139.19794799862098</v>
      </c>
      <c r="E39" s="364"/>
      <c r="F39" s="726">
        <v>150.568733818621</v>
      </c>
      <c r="G39" s="708"/>
      <c r="H39" s="433">
        <v>16</v>
      </c>
      <c r="I39" s="508"/>
      <c r="J39" s="433"/>
    </row>
    <row r="40" spans="2:10" ht="14.25" customHeight="1">
      <c r="B40" s="359" t="s">
        <v>240</v>
      </c>
      <c r="C40" s="359"/>
      <c r="D40" s="449">
        <v>13138.526460250956</v>
      </c>
      <c r="E40" s="364"/>
      <c r="F40" s="729">
        <v>13084.17390742852</v>
      </c>
      <c r="G40" s="711"/>
      <c r="H40" s="436">
        <v>11483</v>
      </c>
      <c r="I40" s="508"/>
      <c r="J40" s="436"/>
    </row>
    <row r="41" spans="2:10" ht="19.5" customHeight="1">
      <c r="B41" s="349" t="s">
        <v>56</v>
      </c>
      <c r="D41" s="445">
        <v>7516.150178877981</v>
      </c>
      <c r="E41" s="364"/>
      <c r="F41" s="724">
        <v>7134.10087896597</v>
      </c>
      <c r="G41" s="706"/>
      <c r="H41" s="431">
        <v>5635</v>
      </c>
      <c r="I41" s="508"/>
      <c r="J41" s="431"/>
    </row>
    <row r="42" spans="2:10" ht="19.5" customHeight="1">
      <c r="B42" s="349" t="s">
        <v>57</v>
      </c>
      <c r="D42" s="446">
        <v>24.80153815</v>
      </c>
      <c r="E42" s="364"/>
      <c r="F42" s="725">
        <v>22.19255303</v>
      </c>
      <c r="G42" s="707"/>
      <c r="H42" s="432">
        <v>19</v>
      </c>
      <c r="I42" s="508"/>
      <c r="J42" s="432"/>
    </row>
    <row r="43" spans="2:10" ht="19.5" customHeight="1">
      <c r="B43" s="349" t="s">
        <v>58</v>
      </c>
      <c r="D43" s="446">
        <v>1540.89017090938</v>
      </c>
      <c r="E43" s="364"/>
      <c r="F43" s="725">
        <v>702.599551791405</v>
      </c>
      <c r="G43" s="707"/>
      <c r="H43" s="432">
        <v>1612</v>
      </c>
      <c r="I43" s="508"/>
      <c r="J43" s="432"/>
    </row>
    <row r="44" spans="2:10" ht="16.5" customHeight="1">
      <c r="B44" s="349" t="s">
        <v>132</v>
      </c>
      <c r="D44" s="446">
        <v>1397.242025651</v>
      </c>
      <c r="E44" s="364"/>
      <c r="F44" s="725">
        <v>2230.5501250209995</v>
      </c>
      <c r="G44" s="707"/>
      <c r="H44" s="432">
        <v>1882</v>
      </c>
      <c r="I44" s="508"/>
      <c r="J44" s="432"/>
    </row>
    <row r="45" spans="2:10" ht="19.5" customHeight="1">
      <c r="B45" s="349" t="s">
        <v>139</v>
      </c>
      <c r="D45" s="446">
        <v>123.82205841</v>
      </c>
      <c r="E45" s="364"/>
      <c r="F45" s="725">
        <v>142.17244499999998</v>
      </c>
      <c r="G45" s="707"/>
      <c r="H45" s="432">
        <v>303</v>
      </c>
      <c r="I45" s="508"/>
      <c r="J45" s="432"/>
    </row>
    <row r="46" spans="2:10" ht="19.5" customHeight="1">
      <c r="B46" s="349" t="s">
        <v>59</v>
      </c>
      <c r="D46" s="446">
        <v>1569.79626403</v>
      </c>
      <c r="E46" s="364"/>
      <c r="F46" s="725">
        <v>1708.08022675</v>
      </c>
      <c r="G46" s="707"/>
      <c r="H46" s="432">
        <v>1502</v>
      </c>
      <c r="I46" s="508"/>
      <c r="J46" s="432"/>
    </row>
    <row r="47" spans="2:10" ht="19.5" customHeight="1">
      <c r="B47" s="349" t="s">
        <v>60</v>
      </c>
      <c r="D47" s="446">
        <v>432.897546510146</v>
      </c>
      <c r="E47" s="364"/>
      <c r="F47" s="725">
        <v>683.4384389801461</v>
      </c>
      <c r="G47" s="707"/>
      <c r="H47" s="432">
        <v>344</v>
      </c>
      <c r="I47" s="508"/>
      <c r="J47" s="432"/>
    </row>
    <row r="48" spans="2:10" ht="19.5" customHeight="1">
      <c r="B48" s="349" t="s">
        <v>172</v>
      </c>
      <c r="D48" s="761">
        <v>439.79176254000004</v>
      </c>
      <c r="E48" s="762"/>
      <c r="F48" s="763">
        <v>454.84900991</v>
      </c>
      <c r="G48" s="707"/>
      <c r="H48" s="432">
        <v>185</v>
      </c>
      <c r="I48" s="508"/>
      <c r="J48" s="432"/>
    </row>
    <row r="49" spans="2:10" ht="19.5" customHeight="1">
      <c r="B49" s="349" t="s">
        <v>61</v>
      </c>
      <c r="D49" s="807">
        <v>93.1349151724494</v>
      </c>
      <c r="E49" s="762"/>
      <c r="F49" s="764">
        <v>6.19067798</v>
      </c>
      <c r="G49" s="708"/>
      <c r="H49" s="433">
        <v>1</v>
      </c>
      <c r="I49" s="508"/>
      <c r="J49" s="433"/>
    </row>
    <row r="50" spans="2:10" ht="18" customHeight="1">
      <c r="B50" s="351" t="s">
        <v>62</v>
      </c>
      <c r="C50" s="351"/>
      <c r="D50" s="451">
        <v>20143.33977556308</v>
      </c>
      <c r="E50" s="358"/>
      <c r="F50" s="731">
        <v>20188.12606830302</v>
      </c>
      <c r="G50" s="713"/>
      <c r="H50" s="438">
        <v>16755</v>
      </c>
      <c r="I50" s="508"/>
      <c r="J50" s="438"/>
    </row>
    <row r="51" spans="2:10" ht="21.75" customHeight="1" thickBot="1">
      <c r="B51" s="351" t="s">
        <v>239</v>
      </c>
      <c r="C51" s="351"/>
      <c r="D51" s="448">
        <v>48048.78296775</v>
      </c>
      <c r="E51" s="365"/>
      <c r="F51" s="728">
        <v>46552.85724318871</v>
      </c>
      <c r="G51" s="710"/>
      <c r="H51" s="435">
        <v>41795</v>
      </c>
      <c r="I51" s="508"/>
      <c r="J51" s="435"/>
    </row>
    <row r="52" spans="2:10" ht="16.5" customHeight="1">
      <c r="B52" s="842"/>
      <c r="C52" s="842"/>
      <c r="D52" s="842"/>
      <c r="E52" s="842"/>
      <c r="F52" s="842"/>
      <c r="G52" s="842"/>
      <c r="H52" s="842"/>
      <c r="I52" s="842"/>
      <c r="J52" s="842"/>
    </row>
    <row r="53" spans="4:10" ht="15.75">
      <c r="D53" s="452"/>
      <c r="E53" s="368"/>
      <c r="F53" s="771"/>
      <c r="G53" s="714"/>
      <c r="H53" s="368"/>
      <c r="I53" s="771"/>
      <c r="J53" s="771"/>
    </row>
    <row r="54" spans="4:10" ht="15.75">
      <c r="D54" s="452"/>
      <c r="E54" s="368"/>
      <c r="F54" s="714"/>
      <c r="G54" s="714"/>
      <c r="H54" s="368"/>
      <c r="I54" s="771"/>
      <c r="J54" s="771"/>
    </row>
    <row r="55" spans="4:10" ht="15.75">
      <c r="D55" s="452"/>
      <c r="E55" s="368"/>
      <c r="F55" s="714"/>
      <c r="G55" s="714"/>
      <c r="H55" s="368"/>
      <c r="I55" s="771"/>
      <c r="J55" s="771"/>
    </row>
    <row r="56" spans="4:10" ht="15.75">
      <c r="D56" s="452"/>
      <c r="E56" s="368"/>
      <c r="F56" s="714"/>
      <c r="G56" s="714"/>
      <c r="H56" s="368"/>
      <c r="I56" s="771"/>
      <c r="J56" s="771"/>
    </row>
    <row r="59" ht="17.25" customHeight="1"/>
    <row r="60" ht="17.25" customHeight="1"/>
    <row r="67" ht="18" customHeight="1"/>
  </sheetData>
  <sheetProtection/>
  <mergeCells count="2">
    <mergeCell ref="B1:J1"/>
    <mergeCell ref="B52:J52"/>
  </mergeCells>
  <printOptions/>
  <pageMargins left="0.393700787401575" right="0.236220472440945" top="0.196850393700787" bottom="0.590551181102362" header="0.15748031496063" footer="0.15748031496063"/>
  <pageSetup horizontalDpi="600" verticalDpi="600" orientation="portrait" paperSize="9" scale="75" r:id="rId1"/>
  <headerFooter alignWithMargins="0">
    <oddFooter>&amp;LTelkom SA SOC Limited Condensed Annual Report
&amp;D - &amp;T
&amp;A&amp;RPage &amp;P of &amp;N</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dimension ref="A1:W28"/>
  <sheetViews>
    <sheetView view="pageBreakPreview" zoomScale="80" zoomScaleSheetLayoutView="80" zoomScalePageLayoutView="0" workbookViewId="0" topLeftCell="A13">
      <selection activeCell="E5" sqref="E5"/>
    </sheetView>
  </sheetViews>
  <sheetFormatPr defaultColWidth="9.140625" defaultRowHeight="12.75"/>
  <cols>
    <col min="1" max="1" width="74.421875" style="740" customWidth="1"/>
    <col min="2" max="2" width="3.28125" style="740" customWidth="1"/>
    <col min="3" max="3" width="14.140625" style="740" customWidth="1"/>
    <col min="4" max="4" width="2.421875" style="83" customWidth="1"/>
    <col min="5" max="5" width="14.00390625" style="83" customWidth="1"/>
    <col min="6" max="6" width="1.28515625" style="729" customWidth="1"/>
    <col min="7" max="7" width="15.7109375" style="28" customWidth="1"/>
    <col min="8" max="8" width="16.7109375" style="28" customWidth="1"/>
    <col min="9" max="247" width="9.140625" style="740" customWidth="1"/>
    <col min="248" max="248" width="76.7109375" style="740" customWidth="1"/>
    <col min="249" max="250" width="0.9921875" style="740" customWidth="1"/>
    <col min="251" max="251" width="20.7109375" style="740" customWidth="1"/>
    <col min="252" max="255" width="0.85546875" style="740" customWidth="1"/>
    <col min="256" max="16384" width="20.7109375" style="740" customWidth="1"/>
  </cols>
  <sheetData>
    <row r="1" spans="1:5" ht="15">
      <c r="A1" s="828"/>
      <c r="B1" s="828"/>
      <c r="C1" s="828"/>
      <c r="D1" s="828"/>
      <c r="E1" s="828"/>
    </row>
    <row r="2" spans="1:8" ht="25.5">
      <c r="A2" s="34" t="s">
        <v>156</v>
      </c>
      <c r="B2" s="34"/>
      <c r="F2" s="827"/>
      <c r="G2" s="827"/>
      <c r="H2" s="827"/>
    </row>
    <row r="3" spans="1:8" ht="15">
      <c r="A3" s="1" t="s">
        <v>231</v>
      </c>
      <c r="B3" s="1"/>
      <c r="C3" s="493"/>
      <c r="D3" s="494"/>
      <c r="E3" s="494"/>
      <c r="F3" s="748"/>
      <c r="G3" s="746"/>
      <c r="H3" s="746"/>
    </row>
    <row r="4" spans="1:8" ht="15.75" thickBot="1">
      <c r="A4" s="1"/>
      <c r="B4" s="1"/>
      <c r="C4" s="493"/>
      <c r="D4" s="494"/>
      <c r="E4" s="494"/>
      <c r="F4" s="748"/>
      <c r="G4" s="746"/>
      <c r="H4" s="746"/>
    </row>
    <row r="5" spans="1:8" ht="14.25" customHeight="1">
      <c r="A5" s="38"/>
      <c r="B5" s="38"/>
      <c r="C5" s="792"/>
      <c r="D5" s="793"/>
      <c r="E5" s="823" t="s">
        <v>20</v>
      </c>
      <c r="F5" s="723"/>
      <c r="G5" s="747"/>
      <c r="H5" s="747"/>
    </row>
    <row r="6" spans="1:8" ht="15.75">
      <c r="A6" s="37"/>
      <c r="B6" s="37"/>
      <c r="C6" s="483">
        <v>2017</v>
      </c>
      <c r="D6" s="716"/>
      <c r="E6" s="484">
        <v>2016</v>
      </c>
      <c r="F6" s="749"/>
      <c r="G6" s="33"/>
      <c r="H6" s="33"/>
    </row>
    <row r="7" spans="1:8" ht="16.5" thickBot="1">
      <c r="A7" s="36"/>
      <c r="B7" s="36"/>
      <c r="C7" s="715" t="s">
        <v>21</v>
      </c>
      <c r="D7" s="754"/>
      <c r="E7" s="485" t="s">
        <v>21</v>
      </c>
      <c r="F7" s="750"/>
      <c r="G7" s="31"/>
      <c r="H7" s="31"/>
    </row>
    <row r="8" spans="1:8" ht="23.25" customHeight="1">
      <c r="A8" s="480" t="s">
        <v>79</v>
      </c>
      <c r="B8" s="37"/>
      <c r="C8" s="811">
        <v>26365.23117488569</v>
      </c>
      <c r="D8" s="717"/>
      <c r="E8" s="19">
        <v>25227</v>
      </c>
      <c r="F8" s="750"/>
      <c r="G8" s="31"/>
      <c r="H8" s="31"/>
    </row>
    <row r="9" spans="1:8" ht="21.75" customHeight="1">
      <c r="A9" s="462" t="s">
        <v>258</v>
      </c>
      <c r="B9" s="37"/>
      <c r="C9" s="809">
        <v>0</v>
      </c>
      <c r="D9" s="718"/>
      <c r="E9" s="453">
        <v>-187</v>
      </c>
      <c r="F9" s="750"/>
      <c r="G9" s="31"/>
      <c r="H9" s="31"/>
    </row>
    <row r="10" spans="1:8" ht="23.25" customHeight="1">
      <c r="A10" s="808" t="s">
        <v>235</v>
      </c>
      <c r="B10" s="37"/>
      <c r="C10" s="811">
        <v>26365.23117488569</v>
      </c>
      <c r="D10" s="717"/>
      <c r="E10" s="19">
        <v>25040</v>
      </c>
      <c r="F10" s="750"/>
      <c r="G10" s="31"/>
      <c r="H10" s="31"/>
    </row>
    <row r="11" spans="1:8" ht="15.75">
      <c r="A11" s="454" t="s">
        <v>80</v>
      </c>
      <c r="B11" s="455"/>
      <c r="C11" s="775">
        <v>25974.916177070183</v>
      </c>
      <c r="D11" s="717"/>
      <c r="E11" s="460">
        <v>24741</v>
      </c>
      <c r="F11" s="751"/>
      <c r="G11" s="32"/>
      <c r="H11" s="32"/>
    </row>
    <row r="12" spans="1:8" ht="15.75">
      <c r="A12" s="454" t="s">
        <v>81</v>
      </c>
      <c r="B12" s="455"/>
      <c r="C12" s="776">
        <v>390.314997815505</v>
      </c>
      <c r="D12" s="717"/>
      <c r="E12" s="461">
        <v>299</v>
      </c>
      <c r="F12" s="750"/>
      <c r="G12" s="31"/>
      <c r="H12" s="31"/>
    </row>
    <row r="13" spans="1:8" ht="15.75">
      <c r="A13" s="21" t="s">
        <v>184</v>
      </c>
      <c r="B13" s="455"/>
      <c r="C13" s="458">
        <v>3757.1512869898424</v>
      </c>
      <c r="D13" s="717"/>
      <c r="E13" s="19">
        <v>2589.3538735357806</v>
      </c>
      <c r="F13" s="752"/>
      <c r="G13" s="30"/>
      <c r="H13" s="30"/>
    </row>
    <row r="14" spans="1:8" ht="15.75">
      <c r="A14" s="454" t="s">
        <v>181</v>
      </c>
      <c r="B14" s="455"/>
      <c r="C14" s="782">
        <v>3854.2462637898425</v>
      </c>
      <c r="D14" s="717"/>
      <c r="E14" s="456">
        <v>2320.7375650087806</v>
      </c>
      <c r="F14" s="755"/>
      <c r="G14" s="30"/>
      <c r="H14" s="30"/>
    </row>
    <row r="15" spans="1:8" ht="15.75">
      <c r="A15" s="21" t="s">
        <v>248</v>
      </c>
      <c r="B15" s="455"/>
      <c r="C15" s="458">
        <v>-96.59497679999998</v>
      </c>
      <c r="D15" s="717"/>
      <c r="E15" s="19">
        <v>267.616308527</v>
      </c>
      <c r="F15" s="756"/>
      <c r="G15" s="30"/>
      <c r="H15" s="30"/>
    </row>
    <row r="16" spans="1:10" ht="15.75">
      <c r="A16" s="1" t="s">
        <v>226</v>
      </c>
      <c r="B16" s="459"/>
      <c r="C16" s="744">
        <v>-60.904767799999995</v>
      </c>
      <c r="D16" s="717"/>
      <c r="E16" s="460">
        <v>-9.378122373</v>
      </c>
      <c r="F16" s="756"/>
      <c r="G16" s="30"/>
      <c r="H16" s="30"/>
      <c r="J16" s="35"/>
    </row>
    <row r="17" spans="1:8" ht="15.75">
      <c r="A17" s="454" t="s">
        <v>179</v>
      </c>
      <c r="B17" s="455"/>
      <c r="C17" s="813">
        <v>-35.690208999999996</v>
      </c>
      <c r="D17" s="717"/>
      <c r="E17" s="461">
        <v>276.9944309</v>
      </c>
      <c r="F17" s="757"/>
      <c r="G17" s="30"/>
      <c r="H17" s="30"/>
    </row>
    <row r="18" spans="1:8" ht="15.75">
      <c r="A18" s="462" t="s">
        <v>256</v>
      </c>
      <c r="B18" s="459"/>
      <c r="C18" s="458">
        <v>-2202</v>
      </c>
      <c r="D18" s="717"/>
      <c r="E18" s="19">
        <v>-1405</v>
      </c>
      <c r="F18" s="753"/>
      <c r="G18" s="30"/>
      <c r="H18" s="30"/>
    </row>
    <row r="19" spans="1:8" ht="15.75">
      <c r="A19" s="462" t="s">
        <v>249</v>
      </c>
      <c r="B19" s="459"/>
      <c r="C19" s="783">
        <v>21</v>
      </c>
      <c r="D19" s="717"/>
      <c r="E19" s="19">
        <v>126</v>
      </c>
      <c r="F19" s="753"/>
      <c r="G19" s="30"/>
      <c r="H19" s="30"/>
    </row>
    <row r="20" spans="1:8" ht="15.75">
      <c r="A20" s="462" t="s">
        <v>257</v>
      </c>
      <c r="B20" s="459"/>
      <c r="C20" s="458">
        <v>-3</v>
      </c>
      <c r="D20" s="717"/>
      <c r="E20" s="19">
        <v>-100</v>
      </c>
      <c r="F20" s="753"/>
      <c r="G20" s="30"/>
      <c r="H20" s="30"/>
    </row>
    <row r="21" spans="1:8" ht="15.75">
      <c r="A21" s="462" t="s">
        <v>236</v>
      </c>
      <c r="B21" s="459"/>
      <c r="C21" s="458">
        <v>-28</v>
      </c>
      <c r="D21" s="717"/>
      <c r="E21" s="19">
        <v>0</v>
      </c>
      <c r="F21" s="753"/>
      <c r="G21" s="30"/>
      <c r="H21" s="30"/>
    </row>
    <row r="22" spans="1:23" s="39" customFormat="1" ht="16.5" thickBot="1">
      <c r="A22" s="454" t="s">
        <v>228</v>
      </c>
      <c r="B22" s="459"/>
      <c r="C22" s="783">
        <v>201</v>
      </c>
      <c r="D22" s="717"/>
      <c r="E22" s="19">
        <v>115</v>
      </c>
      <c r="F22" s="753"/>
      <c r="G22" s="30"/>
      <c r="H22" s="30"/>
      <c r="I22" s="493"/>
      <c r="J22" s="493"/>
      <c r="K22" s="493"/>
      <c r="L22" s="493"/>
      <c r="M22" s="493"/>
      <c r="N22" s="493"/>
      <c r="O22" s="493"/>
      <c r="P22" s="493"/>
      <c r="Q22" s="493"/>
      <c r="R22" s="493"/>
      <c r="S22" s="493"/>
      <c r="T22" s="493"/>
      <c r="U22" s="493"/>
      <c r="V22" s="493"/>
      <c r="W22" s="493"/>
    </row>
    <row r="23" spans="1:8" s="493" customFormat="1" ht="15.75">
      <c r="A23" s="481" t="s">
        <v>237</v>
      </c>
      <c r="B23" s="489"/>
      <c r="C23" s="457">
        <v>-205</v>
      </c>
      <c r="D23" s="718"/>
      <c r="E23" s="453">
        <v>0</v>
      </c>
      <c r="F23" s="810"/>
      <c r="G23" s="30"/>
      <c r="H23" s="30"/>
    </row>
    <row r="24" spans="1:8" ht="15.75">
      <c r="A24" s="11" t="s">
        <v>140</v>
      </c>
      <c r="B24" s="11" t="s">
        <v>186</v>
      </c>
      <c r="C24" s="458">
        <v>27905.94319218692</v>
      </c>
      <c r="D24" s="717"/>
      <c r="E24" s="453">
        <v>26365.23117488569</v>
      </c>
      <c r="F24" s="753"/>
      <c r="G24" s="30"/>
      <c r="H24" s="30"/>
    </row>
    <row r="25" spans="1:8" ht="15.75">
      <c r="A25" s="454" t="s">
        <v>80</v>
      </c>
      <c r="B25" s="455"/>
      <c r="C25" s="744">
        <v>27569.44854334808</v>
      </c>
      <c r="D25" s="717"/>
      <c r="E25" s="460">
        <v>25974.916177070183</v>
      </c>
      <c r="F25" s="753"/>
      <c r="G25" s="30"/>
      <c r="H25" s="30"/>
    </row>
    <row r="26" spans="1:8" ht="15.75">
      <c r="A26" s="454" t="s">
        <v>81</v>
      </c>
      <c r="B26" s="455"/>
      <c r="C26" s="745">
        <v>337.49464883884</v>
      </c>
      <c r="D26" s="717"/>
      <c r="E26" s="461">
        <v>390.314997815505</v>
      </c>
      <c r="F26" s="753"/>
      <c r="G26" s="30"/>
      <c r="H26" s="30"/>
    </row>
    <row r="27" spans="1:8" ht="15.75" customHeight="1">
      <c r="A27" s="454"/>
      <c r="B27" s="455"/>
      <c r="C27" s="458"/>
      <c r="D27" s="717"/>
      <c r="E27" s="19"/>
      <c r="F27" s="753"/>
      <c r="G27" s="30"/>
      <c r="H27" s="30"/>
    </row>
    <row r="28" spans="1:8" ht="15">
      <c r="A28" s="18"/>
      <c r="B28" s="18"/>
      <c r="F28" s="753"/>
      <c r="G28" s="29"/>
      <c r="H28" s="29"/>
    </row>
  </sheetData>
  <sheetProtection/>
  <dataValidations count="1">
    <dataValidation type="list" allowBlank="1" showInputMessage="1" showErrorMessage="1" sqref="F65406:H65406">
      <formula1>$I$6:$I$8</formula1>
    </dataValidation>
  </dataValidations>
  <printOptions/>
  <pageMargins left="0.3937007874015748" right="0.31496062992125984" top="0.5118110236220472" bottom="0.7480314960629921" header="0.31496062992125984" footer="0.31496062992125984"/>
  <pageSetup horizontalDpi="600" verticalDpi="600" orientation="portrait" paperSize="9" scale="76" r:id="rId1"/>
  <headerFooter>
    <oddFooter>&amp;LTelkom SA SOC Limited Condensed Annual Report
&amp;D - &amp;T
&amp;A&amp;RPage &amp;P of &amp;N</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sheetPr>
    <tabColor indexed="42"/>
  </sheetPr>
  <dimension ref="A1:I45"/>
  <sheetViews>
    <sheetView tabSelected="1" view="pageBreakPreview" zoomScale="80" zoomScaleSheetLayoutView="80" zoomScalePageLayoutView="0" workbookViewId="0" topLeftCell="A1">
      <selection activeCell="S32" sqref="S32:S33"/>
    </sheetView>
  </sheetViews>
  <sheetFormatPr defaultColWidth="9.140625" defaultRowHeight="12.75"/>
  <cols>
    <col min="1" max="1" width="1.7109375" style="167" customWidth="1"/>
    <col min="2" max="2" width="85.57421875" style="167" customWidth="1"/>
    <col min="3" max="3" width="4.140625" style="332" customWidth="1"/>
    <col min="4" max="4" width="0.85546875" style="337" hidden="1" customWidth="1"/>
    <col min="5" max="5" width="16.7109375" style="338" hidden="1" customWidth="1"/>
    <col min="6" max="6" width="16.7109375" style="388" customWidth="1"/>
    <col min="7" max="7" width="2.7109375" style="388" customWidth="1"/>
    <col min="8" max="8" width="16.7109375" style="388" customWidth="1"/>
    <col min="9" max="9" width="2.00390625" style="388" customWidth="1"/>
    <col min="10" max="10" width="1.28515625" style="343" customWidth="1"/>
    <col min="11" max="16384" width="9.140625" style="343" customWidth="1"/>
  </cols>
  <sheetData>
    <row r="1" spans="1:9" ht="19.5" customHeight="1">
      <c r="A1" s="826"/>
      <c r="B1" s="826"/>
      <c r="C1" s="826"/>
      <c r="D1" s="826"/>
      <c r="E1" s="826"/>
      <c r="F1" s="826"/>
      <c r="G1" s="826"/>
      <c r="H1" s="826"/>
      <c r="I1" s="826"/>
    </row>
    <row r="2" spans="1:9" ht="32.25" customHeight="1">
      <c r="A2" s="335"/>
      <c r="B2" s="389" t="s">
        <v>157</v>
      </c>
      <c r="C2" s="390"/>
      <c r="E2" s="337"/>
      <c r="F2" s="329"/>
      <c r="G2" s="329"/>
      <c r="H2" s="329"/>
      <c r="I2" s="329"/>
    </row>
    <row r="3" spans="1:9" ht="19.5" customHeight="1">
      <c r="A3" s="335"/>
      <c r="B3" s="335" t="s">
        <v>231</v>
      </c>
      <c r="C3" s="390"/>
      <c r="E3" s="337"/>
      <c r="F3" s="329"/>
      <c r="G3" s="329"/>
      <c r="H3" s="329"/>
      <c r="I3" s="329"/>
    </row>
    <row r="4" spans="1:9" s="102" customFormat="1" ht="19.5" customHeight="1" thickBot="1">
      <c r="A4" s="335"/>
      <c r="B4" s="335"/>
      <c r="C4" s="390"/>
      <c r="D4" s="337"/>
      <c r="E4" s="337"/>
      <c r="F4" s="329"/>
      <c r="G4" s="329"/>
      <c r="H4" s="329"/>
      <c r="I4" s="329"/>
    </row>
    <row r="5" spans="1:9" s="794" customFormat="1" ht="18" customHeight="1">
      <c r="A5" s="335"/>
      <c r="B5" s="346"/>
      <c r="C5" s="796"/>
      <c r="D5" s="797"/>
      <c r="E5" s="797"/>
      <c r="F5" s="798"/>
      <c r="G5" s="799"/>
      <c r="H5" s="345" t="s">
        <v>20</v>
      </c>
      <c r="I5" s="800"/>
    </row>
    <row r="6" spans="2:9" ht="19.5" customHeight="1">
      <c r="B6" s="336"/>
      <c r="C6" s="392"/>
      <c r="D6" s="393"/>
      <c r="E6" s="393">
        <v>2008</v>
      </c>
      <c r="F6" s="468">
        <v>2017</v>
      </c>
      <c r="G6" s="417"/>
      <c r="H6" s="354">
        <v>2016</v>
      </c>
      <c r="I6" s="417"/>
    </row>
    <row r="7" spans="2:9" ht="15" customHeight="1" thickBot="1">
      <c r="B7" s="333"/>
      <c r="C7" s="421"/>
      <c r="D7" s="393"/>
      <c r="E7" s="394" t="s">
        <v>21</v>
      </c>
      <c r="F7" s="469" t="s">
        <v>21</v>
      </c>
      <c r="G7" s="464"/>
      <c r="H7" s="421" t="s">
        <v>21</v>
      </c>
      <c r="I7" s="417"/>
    </row>
    <row r="8" spans="2:9" ht="19.5" customHeight="1">
      <c r="B8" s="334" t="s">
        <v>141</v>
      </c>
      <c r="D8" s="340"/>
      <c r="E8" s="325">
        <v>10603</v>
      </c>
      <c r="F8" s="784">
        <v>5542</v>
      </c>
      <c r="G8" s="103"/>
      <c r="H8" s="104">
        <v>6701</v>
      </c>
      <c r="I8" s="395"/>
    </row>
    <row r="9" spans="2:9" ht="19.5" customHeight="1">
      <c r="B9" s="167" t="s">
        <v>142</v>
      </c>
      <c r="D9" s="396"/>
      <c r="E9" s="328">
        <v>55627</v>
      </c>
      <c r="F9" s="825">
        <v>39961</v>
      </c>
      <c r="G9" s="470"/>
      <c r="H9" s="471">
        <v>37690</v>
      </c>
      <c r="I9" s="395"/>
    </row>
    <row r="10" spans="2:9" ht="19.5" customHeight="1">
      <c r="B10" s="167" t="s">
        <v>165</v>
      </c>
      <c r="D10" s="396"/>
      <c r="E10" s="326">
        <v>-34371</v>
      </c>
      <c r="F10" s="818">
        <v>-31051</v>
      </c>
      <c r="G10" s="470"/>
      <c r="H10" s="472">
        <v>-28996</v>
      </c>
      <c r="I10" s="395"/>
    </row>
    <row r="11" spans="2:9" ht="19.5" customHeight="1">
      <c r="B11" s="167" t="s">
        <v>143</v>
      </c>
      <c r="C11" s="331"/>
      <c r="D11" s="396"/>
      <c r="E11" s="327">
        <v>21256</v>
      </c>
      <c r="F11" s="785">
        <v>8910</v>
      </c>
      <c r="G11" s="470"/>
      <c r="H11" s="471">
        <v>8694</v>
      </c>
      <c r="I11" s="395"/>
    </row>
    <row r="12" spans="2:9" ht="19.5" customHeight="1">
      <c r="B12" s="167" t="s">
        <v>144</v>
      </c>
      <c r="D12" s="396"/>
      <c r="E12" s="327">
        <v>433</v>
      </c>
      <c r="F12" s="786">
        <v>453</v>
      </c>
      <c r="G12" s="470"/>
      <c r="H12" s="473">
        <v>465</v>
      </c>
      <c r="I12" s="395"/>
    </row>
    <row r="13" spans="2:9" ht="19.5" customHeight="1">
      <c r="B13" s="167" t="s">
        <v>64</v>
      </c>
      <c r="C13" s="331"/>
      <c r="D13" s="396"/>
      <c r="E13" s="327">
        <v>-1077</v>
      </c>
      <c r="F13" s="815">
        <v>-469</v>
      </c>
      <c r="G13" s="470"/>
      <c r="H13" s="473">
        <v>-768</v>
      </c>
      <c r="I13" s="395"/>
    </row>
    <row r="14" spans="2:9" ht="19.5" customHeight="1">
      <c r="B14" s="167" t="s">
        <v>175</v>
      </c>
      <c r="C14" s="331"/>
      <c r="D14" s="492"/>
      <c r="E14" s="473">
        <v>-4277</v>
      </c>
      <c r="F14" s="815">
        <v>-1181</v>
      </c>
      <c r="G14" s="470"/>
      <c r="H14" s="473">
        <v>-288</v>
      </c>
      <c r="I14" s="395"/>
    </row>
    <row r="15" spans="2:9" ht="19.5" customHeight="1">
      <c r="B15" s="167" t="s">
        <v>145</v>
      </c>
      <c r="C15" s="331"/>
      <c r="D15" s="396">
        <v>0</v>
      </c>
      <c r="E15" s="328">
        <v>16335</v>
      </c>
      <c r="F15" s="785">
        <v>7713</v>
      </c>
      <c r="G15" s="470"/>
      <c r="H15" s="471">
        <v>8103</v>
      </c>
      <c r="I15" s="395"/>
    </row>
    <row r="16" spans="1:9" ht="19.5" customHeight="1">
      <c r="A16" s="335"/>
      <c r="B16" s="335" t="s">
        <v>65</v>
      </c>
      <c r="C16" s="356"/>
      <c r="D16" s="396">
        <v>0</v>
      </c>
      <c r="E16" s="327">
        <v>-5732</v>
      </c>
      <c r="F16" s="814">
        <v>-2171</v>
      </c>
      <c r="G16" s="470"/>
      <c r="H16" s="472">
        <v>-1402</v>
      </c>
      <c r="I16" s="395"/>
    </row>
    <row r="17" spans="2:9" ht="19.5" customHeight="1">
      <c r="B17" s="334" t="s">
        <v>146</v>
      </c>
      <c r="C17" s="331"/>
      <c r="D17" s="340"/>
      <c r="E17" s="325">
        <v>-14106</v>
      </c>
      <c r="F17" s="816">
        <v>-6637</v>
      </c>
      <c r="G17" s="103"/>
      <c r="H17" s="104">
        <v>-8215</v>
      </c>
      <c r="I17" s="395"/>
    </row>
    <row r="18" spans="2:9" ht="22.5" customHeight="1">
      <c r="B18" s="474" t="s">
        <v>147</v>
      </c>
      <c r="C18" s="331"/>
      <c r="D18" s="694" t="s">
        <v>73</v>
      </c>
      <c r="E18" s="695">
        <v>169</v>
      </c>
      <c r="F18" s="820">
        <v>230</v>
      </c>
      <c r="G18" s="470"/>
      <c r="H18" s="471">
        <v>567</v>
      </c>
      <c r="I18" s="395"/>
    </row>
    <row r="19" spans="2:9" ht="22.5" customHeight="1">
      <c r="B19" s="474" t="s">
        <v>245</v>
      </c>
      <c r="C19" s="768"/>
      <c r="D19" s="694"/>
      <c r="E19" s="696"/>
      <c r="F19" s="819">
        <v>-22</v>
      </c>
      <c r="G19" s="470"/>
      <c r="H19" s="473">
        <v>-2255</v>
      </c>
      <c r="I19" s="395"/>
    </row>
    <row r="20" spans="2:9" ht="24" customHeight="1">
      <c r="B20" s="167" t="s">
        <v>225</v>
      </c>
      <c r="C20" s="331"/>
      <c r="D20" s="694"/>
      <c r="E20" s="696"/>
      <c r="F20" s="819">
        <v>0</v>
      </c>
      <c r="G20" s="470"/>
      <c r="H20" s="473">
        <v>-13</v>
      </c>
      <c r="I20" s="395"/>
    </row>
    <row r="21" spans="2:9" ht="24" customHeight="1">
      <c r="B21" s="167" t="s">
        <v>230</v>
      </c>
      <c r="C21" s="768"/>
      <c r="D21" s="694"/>
      <c r="E21" s="696"/>
      <c r="F21" s="819">
        <v>0</v>
      </c>
      <c r="G21" s="470"/>
      <c r="H21" s="473">
        <v>-89</v>
      </c>
      <c r="I21" s="395"/>
    </row>
    <row r="22" spans="2:9" ht="24" customHeight="1">
      <c r="B22" s="474" t="s">
        <v>259</v>
      </c>
      <c r="C22" s="331"/>
      <c r="D22" s="396"/>
      <c r="E22" s="327">
        <v>-11657</v>
      </c>
      <c r="F22" s="819">
        <v>-8479</v>
      </c>
      <c r="G22" s="470"/>
      <c r="H22" s="473">
        <v>-5891</v>
      </c>
      <c r="I22" s="395"/>
    </row>
    <row r="23" spans="2:9" ht="23.25" customHeight="1">
      <c r="B23" s="167" t="s">
        <v>255</v>
      </c>
      <c r="C23" s="331"/>
      <c r="D23" s="396" t="s">
        <v>73</v>
      </c>
      <c r="E23" s="327"/>
      <c r="F23" s="818">
        <v>1634</v>
      </c>
      <c r="G23" s="470"/>
      <c r="H23" s="472">
        <v>-534</v>
      </c>
      <c r="I23" s="395"/>
    </row>
    <row r="24" spans="2:9" ht="19.5" customHeight="1">
      <c r="B24" s="334" t="s">
        <v>148</v>
      </c>
      <c r="C24" s="331"/>
      <c r="D24" s="340" t="s">
        <v>73</v>
      </c>
      <c r="E24" s="325">
        <v>2943</v>
      </c>
      <c r="F24" s="784">
        <v>69</v>
      </c>
      <c r="G24" s="103"/>
      <c r="H24" s="104">
        <v>412</v>
      </c>
      <c r="I24" s="395"/>
    </row>
    <row r="25" spans="1:9" ht="19.5" customHeight="1">
      <c r="A25" s="343"/>
      <c r="B25" s="167" t="s">
        <v>149</v>
      </c>
      <c r="C25" s="331"/>
      <c r="D25" s="396" t="s">
        <v>73</v>
      </c>
      <c r="E25" s="328">
        <v>-19315</v>
      </c>
      <c r="F25" s="785">
        <v>2431</v>
      </c>
      <c r="G25" s="470"/>
      <c r="H25" s="471">
        <v>4020</v>
      </c>
      <c r="I25" s="395"/>
    </row>
    <row r="26" spans="1:9" ht="31.5" customHeight="1">
      <c r="A26" s="343"/>
      <c r="B26" s="824" t="s">
        <v>253</v>
      </c>
      <c r="C26" s="331"/>
      <c r="D26" s="396"/>
      <c r="E26" s="327"/>
      <c r="F26" s="815">
        <v>-234</v>
      </c>
      <c r="G26" s="470"/>
      <c r="H26" s="817" t="s">
        <v>246</v>
      </c>
      <c r="I26" s="395"/>
    </row>
    <row r="27" spans="1:9" ht="19.5" customHeight="1">
      <c r="A27" s="343"/>
      <c r="B27" s="167" t="s">
        <v>150</v>
      </c>
      <c r="C27" s="331"/>
      <c r="D27" s="396"/>
      <c r="E27" s="327">
        <v>0</v>
      </c>
      <c r="F27" s="815">
        <v>-1539</v>
      </c>
      <c r="G27" s="470"/>
      <c r="H27" s="473">
        <v>-3746</v>
      </c>
      <c r="I27" s="395"/>
    </row>
    <row r="28" spans="1:9" ht="19.5" customHeight="1">
      <c r="A28" s="343"/>
      <c r="B28" s="167" t="s">
        <v>176</v>
      </c>
      <c r="C28" s="331"/>
      <c r="D28" s="396"/>
      <c r="E28" s="327">
        <v>89</v>
      </c>
      <c r="F28" s="815">
        <v>-43</v>
      </c>
      <c r="G28" s="470"/>
      <c r="H28" s="473">
        <v>-430</v>
      </c>
      <c r="I28" s="395"/>
    </row>
    <row r="29" spans="1:9" ht="19.5" customHeight="1">
      <c r="A29" s="343"/>
      <c r="B29" s="167" t="s">
        <v>252</v>
      </c>
      <c r="C29" s="331"/>
      <c r="D29" s="396"/>
      <c r="E29" s="327"/>
      <c r="F29" s="815">
        <v>-673</v>
      </c>
      <c r="G29" s="470"/>
      <c r="H29" s="473">
        <v>-62</v>
      </c>
      <c r="I29" s="395"/>
    </row>
    <row r="30" spans="1:9" ht="19.5" customHeight="1">
      <c r="A30" s="343"/>
      <c r="B30" s="167" t="s">
        <v>227</v>
      </c>
      <c r="C30" s="331"/>
      <c r="D30" s="396"/>
      <c r="E30" s="327"/>
      <c r="F30" s="814">
        <v>127</v>
      </c>
      <c r="G30" s="470"/>
      <c r="H30" s="472">
        <v>630</v>
      </c>
      <c r="I30" s="395"/>
    </row>
    <row r="31" spans="1:9" ht="19.5" customHeight="1">
      <c r="A31" s="343"/>
      <c r="B31" s="478" t="s">
        <v>250</v>
      </c>
      <c r="C31" s="356"/>
      <c r="D31" s="340" t="s">
        <v>73</v>
      </c>
      <c r="E31" s="397">
        <v>308</v>
      </c>
      <c r="F31" s="816">
        <v>-1026</v>
      </c>
      <c r="G31" s="103"/>
      <c r="H31" s="104">
        <v>-1102</v>
      </c>
      <c r="I31" s="395"/>
    </row>
    <row r="32" spans="1:9" ht="19.5" customHeight="1">
      <c r="A32" s="343"/>
      <c r="B32" s="475" t="s">
        <v>224</v>
      </c>
      <c r="C32" s="331"/>
      <c r="D32" s="340"/>
      <c r="E32" s="325">
        <v>44</v>
      </c>
      <c r="F32" s="784">
        <v>2542</v>
      </c>
      <c r="G32" s="103"/>
      <c r="H32" s="104">
        <v>3642</v>
      </c>
      <c r="I32" s="395"/>
    </row>
    <row r="33" spans="1:9" ht="15.75">
      <c r="A33" s="343"/>
      <c r="B33" s="474" t="s">
        <v>185</v>
      </c>
      <c r="C33" s="331"/>
      <c r="D33" s="340"/>
      <c r="E33" s="398">
        <v>-208</v>
      </c>
      <c r="F33" s="787">
        <v>3</v>
      </c>
      <c r="G33" s="465"/>
      <c r="H33" s="463">
        <v>2</v>
      </c>
      <c r="I33" s="395"/>
    </row>
    <row r="34" spans="1:9" ht="19.5" customHeight="1" thickBot="1">
      <c r="A34" s="343"/>
      <c r="B34" s="486" t="s">
        <v>167</v>
      </c>
      <c r="C34" s="487"/>
      <c r="D34" s="340"/>
      <c r="E34" s="397"/>
      <c r="F34" s="788">
        <v>1519</v>
      </c>
      <c r="G34" s="488"/>
      <c r="H34" s="476">
        <v>2542</v>
      </c>
      <c r="I34" s="395"/>
    </row>
    <row r="35" spans="2:9" ht="12.75" customHeight="1">
      <c r="B35" s="399"/>
      <c r="D35" s="340"/>
      <c r="E35" s="325"/>
      <c r="F35" s="395"/>
      <c r="G35" s="395"/>
      <c r="H35" s="395"/>
      <c r="I35" s="395"/>
    </row>
    <row r="36" spans="2:9" ht="3" customHeight="1" thickBot="1">
      <c r="B36" s="496"/>
      <c r="C36" s="391"/>
      <c r="D36" s="340"/>
      <c r="E36" s="341"/>
      <c r="F36" s="400"/>
      <c r="G36" s="400"/>
      <c r="H36" s="400"/>
      <c r="I36" s="400"/>
    </row>
    <row r="37" spans="2:9" ht="5.25" customHeight="1">
      <c r="B37" s="477"/>
      <c r="C37" s="390"/>
      <c r="D37" s="340"/>
      <c r="E37" s="340"/>
      <c r="F37" s="395"/>
      <c r="G37" s="395"/>
      <c r="H37" s="395"/>
      <c r="I37" s="395"/>
    </row>
    <row r="38" spans="1:9" ht="12.75">
      <c r="A38" s="343"/>
      <c r="B38" s="343"/>
      <c r="C38" s="343"/>
      <c r="D38" s="343"/>
      <c r="E38" s="343"/>
      <c r="F38" s="343"/>
      <c r="G38" s="347"/>
      <c r="H38" s="347"/>
      <c r="I38" s="343"/>
    </row>
    <row r="39" spans="1:9" ht="12.75">
      <c r="A39" s="343"/>
      <c r="B39" s="343"/>
      <c r="C39" s="343"/>
      <c r="D39" s="343"/>
      <c r="E39" s="343"/>
      <c r="F39" s="343"/>
      <c r="G39" s="347"/>
      <c r="H39" s="347"/>
      <c r="I39" s="343"/>
    </row>
    <row r="40" spans="1:9" ht="12.75">
      <c r="A40" s="343"/>
      <c r="B40" s="343"/>
      <c r="C40" s="343"/>
      <c r="D40" s="343"/>
      <c r="E40" s="343"/>
      <c r="F40" s="343"/>
      <c r="G40" s="347"/>
      <c r="H40" s="347"/>
      <c r="I40" s="343"/>
    </row>
    <row r="41" spans="1:9" ht="12.75">
      <c r="A41" s="343"/>
      <c r="B41" s="343"/>
      <c r="C41" s="343"/>
      <c r="D41" s="343"/>
      <c r="E41" s="343"/>
      <c r="F41" s="343"/>
      <c r="G41" s="347"/>
      <c r="H41" s="347"/>
      <c r="I41" s="343"/>
    </row>
    <row r="42" spans="1:9" ht="12.75">
      <c r="A42" s="343"/>
      <c r="B42" s="343"/>
      <c r="C42" s="343"/>
      <c r="D42" s="343"/>
      <c r="E42" s="343"/>
      <c r="F42" s="343"/>
      <c r="G42" s="347"/>
      <c r="H42" s="347"/>
      <c r="I42" s="343"/>
    </row>
    <row r="43" spans="1:9" ht="12.75">
      <c r="A43" s="343"/>
      <c r="B43" s="343"/>
      <c r="C43" s="343"/>
      <c r="D43" s="343"/>
      <c r="E43" s="343"/>
      <c r="F43" s="343"/>
      <c r="G43" s="347"/>
      <c r="H43" s="347"/>
      <c r="I43" s="343"/>
    </row>
    <row r="44" spans="1:9" ht="12.75">
      <c r="A44" s="343"/>
      <c r="B44" s="343"/>
      <c r="C44" s="343"/>
      <c r="D44" s="343"/>
      <c r="E44" s="343"/>
      <c r="F44" s="343"/>
      <c r="G44" s="347"/>
      <c r="H44" s="347"/>
      <c r="I44" s="343"/>
    </row>
    <row r="45" spans="1:9" ht="12.75">
      <c r="A45" s="343"/>
      <c r="B45" s="343"/>
      <c r="C45" s="343"/>
      <c r="D45" s="343"/>
      <c r="E45" s="343"/>
      <c r="F45" s="343"/>
      <c r="G45" s="347"/>
      <c r="H45" s="347"/>
      <c r="I45" s="343"/>
    </row>
  </sheetData>
  <sheetProtection/>
  <printOptions/>
  <pageMargins left="0.354330708661417" right="0.118110236220472" top="0.196850393700787" bottom="0.708661417322835" header="0.15748031496063" footer="0.15748031496063"/>
  <pageSetup horizontalDpi="600" verticalDpi="600" orientation="portrait" paperSize="9" scale="75" r:id="rId1"/>
  <headerFooter alignWithMargins="0">
    <oddFooter>&amp;LTelkom SA SOC Limited Condensed Annual Report
&amp;D - &amp;T
&amp;A&amp;RPage &amp;P of &amp;N</oddFooter>
  </headerFooter>
</worksheet>
</file>

<file path=xl/worksheets/sheet5.xml><?xml version="1.0" encoding="utf-8"?>
<worksheet xmlns="http://schemas.openxmlformats.org/spreadsheetml/2006/main" xmlns:r="http://schemas.openxmlformats.org/officeDocument/2006/relationships">
  <sheetPr>
    <tabColor rgb="FF92D050"/>
  </sheetPr>
  <dimension ref="A1:R33"/>
  <sheetViews>
    <sheetView view="pageBreakPreview" zoomScale="90" zoomScaleNormal="80" zoomScaleSheetLayoutView="90" zoomScalePageLayoutView="0" workbookViewId="0" topLeftCell="A1">
      <selection activeCell="C26" sqref="C26"/>
    </sheetView>
  </sheetViews>
  <sheetFormatPr defaultColWidth="9.140625" defaultRowHeight="12.75"/>
  <cols>
    <col min="1" max="1" width="1.7109375" style="23" customWidth="1"/>
    <col min="2" max="2" width="4.7109375" style="23" customWidth="1"/>
    <col min="3" max="3" width="79.140625" style="44" customWidth="1"/>
    <col min="4" max="4" width="0.85546875" style="23" customWidth="1"/>
    <col min="5" max="5" width="0.85546875" style="23" hidden="1" customWidth="1"/>
    <col min="6" max="6" width="16.7109375" style="23" hidden="1" customWidth="1"/>
    <col min="7" max="9" width="0.85546875" style="23" customWidth="1"/>
    <col min="10" max="10" width="16.7109375" style="23" customWidth="1"/>
    <col min="11" max="11" width="0.5625" style="23" customWidth="1"/>
    <col min="12" max="12" width="0.85546875" style="84" customWidth="1"/>
    <col min="13" max="13" width="0.85546875" style="68" hidden="1" customWidth="1"/>
    <col min="14" max="14" width="0.85546875" style="94" customWidth="1"/>
    <col min="15" max="15" width="16.7109375" style="23" customWidth="1"/>
    <col min="16" max="17" width="0.85546875" style="23" customWidth="1"/>
    <col min="18" max="18" width="16.8515625" style="23" hidden="1" customWidth="1"/>
    <col min="19" max="16384" width="9.140625" style="43" customWidth="1"/>
  </cols>
  <sheetData>
    <row r="1" spans="4:18" ht="15.75" customHeight="1">
      <c r="D1" s="93"/>
      <c r="E1" s="93"/>
      <c r="F1" s="93" t="s">
        <v>47</v>
      </c>
      <c r="G1" s="93"/>
      <c r="H1" s="93"/>
      <c r="I1" s="93"/>
      <c r="J1" s="93" t="s">
        <v>47</v>
      </c>
      <c r="K1" s="93"/>
      <c r="L1" s="143"/>
      <c r="M1" s="344"/>
      <c r="N1" s="98"/>
      <c r="O1" s="93" t="s">
        <v>47</v>
      </c>
      <c r="P1" s="93"/>
      <c r="Q1" s="93"/>
      <c r="R1" s="120" t="s">
        <v>13</v>
      </c>
    </row>
    <row r="2" spans="2:18" ht="19.5" customHeight="1">
      <c r="B2" s="22" t="e">
        <f>#REF!</f>
        <v>#REF!</v>
      </c>
      <c r="D2" s="73"/>
      <c r="E2" s="73"/>
      <c r="G2" s="73"/>
      <c r="H2" s="73"/>
      <c r="I2" s="73"/>
      <c r="L2" s="142"/>
      <c r="M2" s="141"/>
      <c r="N2" s="140"/>
      <c r="P2" s="73"/>
      <c r="Q2" s="73"/>
      <c r="R2" s="118" t="str">
        <f>F7&amp;" "&amp;R1</f>
        <v>Roman calendar Y/E Adjustments</v>
      </c>
    </row>
    <row r="3" spans="2:18" ht="19.5" customHeight="1">
      <c r="B3" s="167" t="s">
        <v>162</v>
      </c>
      <c r="R3" s="118"/>
    </row>
    <row r="4" spans="1:18" ht="19.5" customHeight="1" thickBot="1">
      <c r="A4" s="61"/>
      <c r="B4" s="95"/>
      <c r="C4" s="47"/>
      <c r="D4" s="46"/>
      <c r="E4" s="46"/>
      <c r="F4" s="46"/>
      <c r="G4" s="46"/>
      <c r="H4" s="46"/>
      <c r="I4" s="46"/>
      <c r="J4" s="46"/>
      <c r="K4" s="46"/>
      <c r="L4" s="46"/>
      <c r="M4" s="65"/>
      <c r="N4" s="65"/>
      <c r="O4" s="72"/>
      <c r="P4" s="46"/>
      <c r="R4" s="115"/>
    </row>
    <row r="5" spans="2:18" ht="15" customHeight="1" hidden="1" thickBot="1">
      <c r="B5" s="68"/>
      <c r="C5" s="67"/>
      <c r="D5" s="344"/>
      <c r="E5" s="344"/>
      <c r="F5" s="344" t="str">
        <f>'[3]Control'!$G$20&amp;" "&amp;'[3]Control'!E20&amp;","</f>
        <v>Non-YEClose Month Last day of month,</v>
      </c>
      <c r="G5" s="344"/>
      <c r="H5" s="344"/>
      <c r="I5" s="344"/>
      <c r="J5" s="344" t="str">
        <f>'[3]Control'!$G$21&amp;" "&amp;'[3]Control'!E21&amp;","</f>
        <v>March 31,</v>
      </c>
      <c r="K5" s="344"/>
      <c r="L5" s="344"/>
      <c r="M5" s="344"/>
      <c r="N5" s="344"/>
      <c r="O5" s="117" t="str">
        <f>'[3]Control'!$F$8&amp;" "&amp;'[3]Control'!D8&amp;","</f>
        <v>March 31,</v>
      </c>
      <c r="P5" s="344"/>
      <c r="Q5" s="344"/>
      <c r="R5" s="115"/>
    </row>
    <row r="6" spans="2:18" ht="15" customHeight="1">
      <c r="B6" s="68"/>
      <c r="C6" s="67"/>
      <c r="D6" s="344"/>
      <c r="E6" s="344"/>
      <c r="F6" s="344"/>
      <c r="G6" s="344"/>
      <c r="H6" s="344"/>
      <c r="I6" s="344"/>
      <c r="J6" s="67" t="s">
        <v>20</v>
      </c>
      <c r="K6" s="67"/>
      <c r="L6" s="67"/>
      <c r="M6" s="67"/>
      <c r="N6" s="183"/>
      <c r="O6" s="418"/>
      <c r="P6" s="150"/>
      <c r="Q6" s="344"/>
      <c r="R6" s="115"/>
    </row>
    <row r="7" spans="2:18" ht="15" customHeight="1">
      <c r="B7" s="68"/>
      <c r="C7" s="67"/>
      <c r="D7" s="344"/>
      <c r="E7" s="344"/>
      <c r="F7" s="344" t="str">
        <f>'[3]Control'!$F$20</f>
        <v>Roman calendar Y/E</v>
      </c>
      <c r="G7" s="344"/>
      <c r="H7" s="344"/>
      <c r="I7" s="344"/>
      <c r="J7" s="67">
        <v>2011</v>
      </c>
      <c r="K7" s="67"/>
      <c r="L7" s="67"/>
      <c r="M7" s="67"/>
      <c r="N7" s="183"/>
      <c r="O7" s="418">
        <v>2012</v>
      </c>
      <c r="P7" s="150"/>
      <c r="Q7" s="344"/>
      <c r="R7" s="114"/>
    </row>
    <row r="8" spans="2:18" ht="15" customHeight="1" thickBot="1">
      <c r="B8" s="65"/>
      <c r="C8" s="64"/>
      <c r="D8" s="63"/>
      <c r="E8" s="63"/>
      <c r="F8" s="63" t="s">
        <v>21</v>
      </c>
      <c r="G8" s="63"/>
      <c r="H8" s="63"/>
      <c r="I8" s="63"/>
      <c r="J8" s="64" t="s">
        <v>21</v>
      </c>
      <c r="K8" s="64"/>
      <c r="L8" s="64"/>
      <c r="M8" s="64"/>
      <c r="N8" s="420"/>
      <c r="O8" s="419" t="s">
        <v>21</v>
      </c>
      <c r="P8" s="175"/>
      <c r="Q8" s="139"/>
      <c r="R8" s="113"/>
    </row>
    <row r="9" spans="1:18" ht="6" customHeight="1">
      <c r="A9" s="61"/>
      <c r="B9" s="60"/>
      <c r="C9" s="59"/>
      <c r="D9" s="85"/>
      <c r="E9" s="85"/>
      <c r="F9" s="58"/>
      <c r="G9" s="85"/>
      <c r="H9" s="85"/>
      <c r="I9" s="85"/>
      <c r="J9" s="85"/>
      <c r="K9" s="85"/>
      <c r="L9" s="85"/>
      <c r="M9" s="85"/>
      <c r="N9" s="173"/>
      <c r="O9" s="174"/>
      <c r="P9" s="173"/>
      <c r="Q9" s="85"/>
      <c r="R9" s="138"/>
    </row>
    <row r="10" spans="1:18" ht="19.5" customHeight="1">
      <c r="A10" s="52"/>
      <c r="B10" s="51" t="s">
        <v>3</v>
      </c>
      <c r="C10" s="137" t="str">
        <f>'[4]Contents'!C15</f>
        <v>Other income</v>
      </c>
      <c r="D10" s="87"/>
      <c r="E10" s="87"/>
      <c r="F10" s="92">
        <f>SUM(F11,F23:F24)</f>
        <v>-62000000</v>
      </c>
      <c r="G10" s="106"/>
      <c r="H10" s="106"/>
      <c r="I10" s="106"/>
      <c r="J10" s="403"/>
      <c r="K10" s="403"/>
      <c r="L10" s="403"/>
      <c r="M10" s="403"/>
      <c r="N10" s="208"/>
      <c r="O10" s="197"/>
      <c r="P10" s="168"/>
      <c r="Q10" s="108"/>
      <c r="R10" s="107"/>
    </row>
    <row r="11" spans="1:18" ht="28.5" customHeight="1">
      <c r="A11" s="49"/>
      <c r="B11" s="49"/>
      <c r="C11" s="48" t="s">
        <v>137</v>
      </c>
      <c r="D11" s="87"/>
      <c r="E11" s="87"/>
      <c r="F11" s="92">
        <f>+F12+F13</f>
        <v>-78000000</v>
      </c>
      <c r="G11" s="106"/>
      <c r="H11" s="106"/>
      <c r="I11" s="136"/>
      <c r="J11" s="207"/>
      <c r="K11" s="206"/>
      <c r="L11" s="403"/>
      <c r="M11" s="403"/>
      <c r="N11" s="205"/>
      <c r="O11" s="204"/>
      <c r="P11" s="171"/>
      <c r="Q11" s="108"/>
      <c r="R11" s="112"/>
    </row>
    <row r="12" spans="1:18" ht="19.5" customHeight="1">
      <c r="A12" s="49"/>
      <c r="B12" s="49"/>
      <c r="C12" s="105" t="s">
        <v>98</v>
      </c>
      <c r="D12" s="74"/>
      <c r="E12" s="74"/>
      <c r="F12" s="92">
        <f>R12+IF(ISNUMBER(#REF!),#REF!,0)</f>
        <v>-3000000</v>
      </c>
      <c r="G12" s="92"/>
      <c r="H12" s="92"/>
      <c r="I12" s="135"/>
      <c r="J12" s="203"/>
      <c r="K12" s="199"/>
      <c r="L12" s="194"/>
      <c r="M12" s="403"/>
      <c r="N12" s="198"/>
      <c r="O12" s="201"/>
      <c r="P12" s="181"/>
      <c r="Q12" s="108"/>
      <c r="R12" s="107">
        <f>(-3)*1000000</f>
        <v>-3000000</v>
      </c>
    </row>
    <row r="13" spans="1:18" ht="19.5" customHeight="1">
      <c r="A13" s="49"/>
      <c r="B13" s="49"/>
      <c r="C13" s="105" t="s">
        <v>74</v>
      </c>
      <c r="D13" s="74"/>
      <c r="E13" s="74"/>
      <c r="F13" s="92">
        <f>R13+IF(ISNUMBER(#REF!),#REF!,0)</f>
        <v>-75000000</v>
      </c>
      <c r="G13" s="92"/>
      <c r="H13" s="92"/>
      <c r="I13" s="135"/>
      <c r="J13" s="202"/>
      <c r="K13" s="199"/>
      <c r="L13" s="194"/>
      <c r="M13" s="403"/>
      <c r="N13" s="198"/>
      <c r="O13" s="200"/>
      <c r="P13" s="181"/>
      <c r="Q13" s="108"/>
      <c r="R13" s="107">
        <f>-126000000+51000000</f>
        <v>-75000000</v>
      </c>
    </row>
    <row r="14" spans="1:18" ht="3" customHeight="1">
      <c r="A14" s="49"/>
      <c r="B14" s="49"/>
      <c r="C14" s="105"/>
      <c r="D14" s="74"/>
      <c r="E14" s="74"/>
      <c r="F14" s="92"/>
      <c r="G14" s="92"/>
      <c r="H14" s="92"/>
      <c r="I14" s="135"/>
      <c r="J14" s="194"/>
      <c r="K14" s="199"/>
      <c r="L14" s="194"/>
      <c r="M14" s="403"/>
      <c r="N14" s="198"/>
      <c r="O14" s="197"/>
      <c r="P14" s="170"/>
      <c r="Q14" s="108"/>
      <c r="R14" s="107"/>
    </row>
    <row r="15" spans="1:18" ht="19.5" customHeight="1" hidden="1">
      <c r="A15" s="49"/>
      <c r="B15" s="49"/>
      <c r="C15" s="48" t="s">
        <v>97</v>
      </c>
      <c r="D15" s="74"/>
      <c r="E15" s="74"/>
      <c r="F15" s="92">
        <f>SUM(F16:F20)</f>
        <v>0</v>
      </c>
      <c r="G15" s="92"/>
      <c r="H15" s="92"/>
      <c r="I15" s="135"/>
      <c r="J15" s="194"/>
      <c r="K15" s="199"/>
      <c r="L15" s="194"/>
      <c r="M15" s="403"/>
      <c r="N15" s="198"/>
      <c r="O15" s="197"/>
      <c r="P15" s="170"/>
      <c r="Q15" s="108"/>
      <c r="R15" s="107"/>
    </row>
    <row r="16" spans="1:18" ht="19.5" customHeight="1" hidden="1">
      <c r="A16" s="49"/>
      <c r="B16" s="49"/>
      <c r="C16" s="105" t="s">
        <v>96</v>
      </c>
      <c r="D16" s="74"/>
      <c r="E16" s="74"/>
      <c r="F16" s="92"/>
      <c r="G16" s="92"/>
      <c r="H16" s="92"/>
      <c r="I16" s="135"/>
      <c r="J16" s="194"/>
      <c r="K16" s="199"/>
      <c r="L16" s="194"/>
      <c r="M16" s="403"/>
      <c r="N16" s="198"/>
      <c r="O16" s="201"/>
      <c r="P16" s="170"/>
      <c r="Q16" s="108"/>
      <c r="R16" s="112"/>
    </row>
    <row r="17" spans="1:18" ht="19.5" customHeight="1" hidden="1">
      <c r="A17" s="49"/>
      <c r="B17" s="49"/>
      <c r="C17" s="105" t="s">
        <v>95</v>
      </c>
      <c r="D17" s="74"/>
      <c r="E17" s="74"/>
      <c r="F17" s="92"/>
      <c r="G17" s="92"/>
      <c r="H17" s="92"/>
      <c r="I17" s="135"/>
      <c r="J17" s="194"/>
      <c r="K17" s="199"/>
      <c r="L17" s="194"/>
      <c r="M17" s="403"/>
      <c r="N17" s="198"/>
      <c r="O17" s="187"/>
      <c r="P17" s="170"/>
      <c r="Q17" s="108"/>
      <c r="R17" s="107"/>
    </row>
    <row r="18" spans="1:18" ht="19.5" customHeight="1" hidden="1">
      <c r="A18" s="49"/>
      <c r="B18" s="49"/>
      <c r="C18" s="105" t="s">
        <v>94</v>
      </c>
      <c r="D18" s="74"/>
      <c r="E18" s="74"/>
      <c r="F18" s="92"/>
      <c r="G18" s="92"/>
      <c r="H18" s="92"/>
      <c r="I18" s="135"/>
      <c r="J18" s="194"/>
      <c r="K18" s="199"/>
      <c r="L18" s="194"/>
      <c r="M18" s="403"/>
      <c r="N18" s="198"/>
      <c r="O18" s="187"/>
      <c r="P18" s="170"/>
      <c r="Q18" s="108"/>
      <c r="R18" s="107"/>
    </row>
    <row r="19" spans="1:18" ht="19.5" customHeight="1" hidden="1">
      <c r="A19" s="49"/>
      <c r="B19" s="49"/>
      <c r="C19" s="105" t="s">
        <v>89</v>
      </c>
      <c r="D19" s="74"/>
      <c r="E19" s="74"/>
      <c r="F19" s="92"/>
      <c r="G19" s="92"/>
      <c r="H19" s="92"/>
      <c r="I19" s="135"/>
      <c r="J19" s="194"/>
      <c r="K19" s="199"/>
      <c r="L19" s="194"/>
      <c r="M19" s="403"/>
      <c r="N19" s="198"/>
      <c r="O19" s="187"/>
      <c r="P19" s="170"/>
      <c r="Q19" s="108"/>
      <c r="R19" s="107"/>
    </row>
    <row r="20" spans="1:18" ht="19.5" customHeight="1" hidden="1">
      <c r="A20" s="49"/>
      <c r="B20" s="49"/>
      <c r="C20" s="105" t="s">
        <v>93</v>
      </c>
      <c r="D20" s="74"/>
      <c r="E20" s="74"/>
      <c r="F20" s="92"/>
      <c r="G20" s="92"/>
      <c r="H20" s="92"/>
      <c r="I20" s="135"/>
      <c r="J20" s="194"/>
      <c r="K20" s="199"/>
      <c r="L20" s="194"/>
      <c r="M20" s="403"/>
      <c r="N20" s="198"/>
      <c r="O20" s="187"/>
      <c r="P20" s="170"/>
      <c r="Q20" s="108"/>
      <c r="R20" s="107"/>
    </row>
    <row r="21" spans="1:18" ht="5.25" customHeight="1" hidden="1">
      <c r="A21" s="49"/>
      <c r="B21" s="49"/>
      <c r="C21" s="105"/>
      <c r="D21" s="74"/>
      <c r="E21" s="74"/>
      <c r="F21" s="92"/>
      <c r="G21" s="92"/>
      <c r="H21" s="92"/>
      <c r="I21" s="135"/>
      <c r="J21" s="194"/>
      <c r="K21" s="199"/>
      <c r="L21" s="194"/>
      <c r="M21" s="403"/>
      <c r="N21" s="198"/>
      <c r="O21" s="187"/>
      <c r="P21" s="170"/>
      <c r="Q21" s="108"/>
      <c r="R21" s="107"/>
    </row>
    <row r="22" spans="1:18" ht="23.25" customHeight="1">
      <c r="A22" s="49"/>
      <c r="B22" s="49"/>
      <c r="C22" s="342" t="s">
        <v>92</v>
      </c>
      <c r="D22" s="74"/>
      <c r="E22" s="74"/>
      <c r="F22" s="92"/>
      <c r="G22" s="92"/>
      <c r="H22" s="92"/>
      <c r="I22" s="135"/>
      <c r="J22" s="194"/>
      <c r="K22" s="199"/>
      <c r="L22" s="194"/>
      <c r="M22" s="424"/>
      <c r="N22" s="198"/>
      <c r="O22" s="197"/>
      <c r="P22" s="170"/>
      <c r="Q22" s="108"/>
      <c r="R22" s="107"/>
    </row>
    <row r="23" spans="1:18" ht="18.75" customHeight="1">
      <c r="A23" s="49" t="s">
        <v>47</v>
      </c>
      <c r="B23" s="49"/>
      <c r="C23" s="342" t="s">
        <v>163</v>
      </c>
      <c r="D23" s="74"/>
      <c r="E23" s="74"/>
      <c r="F23" s="92">
        <f>R23+IF(ISNUMBER(#REF!),#REF!,0)</f>
        <v>20000000</v>
      </c>
      <c r="G23" s="92"/>
      <c r="H23" s="92"/>
      <c r="I23" s="134"/>
      <c r="J23" s="196"/>
      <c r="K23" s="195"/>
      <c r="L23" s="194"/>
      <c r="M23" s="403"/>
      <c r="N23" s="193"/>
      <c r="O23" s="192"/>
      <c r="P23" s="169"/>
      <c r="Q23" s="108"/>
      <c r="R23" s="107">
        <f>-147000000+167000000</f>
        <v>20000000</v>
      </c>
    </row>
    <row r="24" spans="1:18" ht="19.5" customHeight="1" hidden="1">
      <c r="A24" s="49" t="s">
        <v>47</v>
      </c>
      <c r="B24" s="49"/>
      <c r="C24" s="342" t="s">
        <v>152</v>
      </c>
      <c r="D24" s="74"/>
      <c r="E24" s="74"/>
      <c r="F24" s="92">
        <f>R24+IF(ISNUMBER(#REF!),#REF!,0)</f>
        <v>-4000000</v>
      </c>
      <c r="G24" s="92"/>
      <c r="H24" s="92"/>
      <c r="I24" s="134"/>
      <c r="J24" s="196">
        <v>0</v>
      </c>
      <c r="K24" s="195"/>
      <c r="L24" s="194"/>
      <c r="M24" s="403"/>
      <c r="N24" s="193"/>
      <c r="O24" s="192">
        <v>0</v>
      </c>
      <c r="P24" s="169"/>
      <c r="Q24" s="108"/>
      <c r="R24" s="107">
        <v>-4000000</v>
      </c>
    </row>
    <row r="25" spans="1:18" ht="5.25" customHeight="1">
      <c r="A25" s="49"/>
      <c r="B25" s="49"/>
      <c r="D25" s="74"/>
      <c r="E25" s="74"/>
      <c r="F25" s="92"/>
      <c r="G25" s="92"/>
      <c r="H25" s="92"/>
      <c r="I25" s="92"/>
      <c r="J25" s="401"/>
      <c r="K25" s="401"/>
      <c r="L25" s="401"/>
      <c r="M25" s="108"/>
      <c r="N25" s="168"/>
      <c r="O25" s="172"/>
      <c r="P25" s="168"/>
      <c r="Q25" s="108"/>
      <c r="R25" s="107"/>
    </row>
    <row r="26" spans="1:18" ht="45" customHeight="1">
      <c r="A26" s="49"/>
      <c r="B26" s="49"/>
      <c r="C26" s="26"/>
      <c r="D26" s="74"/>
      <c r="E26" s="74"/>
      <c r="F26" s="92"/>
      <c r="G26" s="92"/>
      <c r="H26" s="92"/>
      <c r="I26" s="92"/>
      <c r="J26" s="409"/>
      <c r="K26" s="409"/>
      <c r="L26" s="409"/>
      <c r="M26" s="108"/>
      <c r="N26" s="168"/>
      <c r="O26" s="172"/>
      <c r="P26" s="168"/>
      <c r="Q26" s="108"/>
      <c r="R26" s="107"/>
    </row>
    <row r="27" spans="1:18" ht="4.5" customHeight="1">
      <c r="A27" s="49"/>
      <c r="B27" s="49"/>
      <c r="C27" s="410"/>
      <c r="D27" s="74"/>
      <c r="E27" s="74"/>
      <c r="F27" s="92"/>
      <c r="G27" s="92"/>
      <c r="H27" s="92"/>
      <c r="I27" s="92"/>
      <c r="J27" s="409"/>
      <c r="K27" s="409"/>
      <c r="L27" s="409"/>
      <c r="M27" s="108"/>
      <c r="N27" s="168"/>
      <c r="O27" s="172"/>
      <c r="P27" s="168"/>
      <c r="Q27" s="108"/>
      <c r="R27" s="107"/>
    </row>
    <row r="28" spans="1:18" ht="37.5" customHeight="1" hidden="1">
      <c r="A28" s="49"/>
      <c r="B28" s="49"/>
      <c r="C28" s="330" t="s">
        <v>136</v>
      </c>
      <c r="D28" s="86"/>
      <c r="E28" s="86"/>
      <c r="F28" s="86"/>
      <c r="G28" s="86"/>
      <c r="H28" s="86"/>
      <c r="I28" s="86"/>
      <c r="J28" s="402"/>
      <c r="K28" s="402"/>
      <c r="L28" s="133"/>
      <c r="M28" s="133"/>
      <c r="N28" s="172"/>
      <c r="O28" s="172"/>
      <c r="P28" s="178"/>
      <c r="Q28" s="125"/>
      <c r="R28" s="107"/>
    </row>
    <row r="29" spans="1:18" ht="3.75" customHeight="1" hidden="1">
      <c r="A29" s="49"/>
      <c r="B29" s="49"/>
      <c r="C29" s="342"/>
      <c r="D29" s="86"/>
      <c r="E29" s="86"/>
      <c r="F29" s="86"/>
      <c r="G29" s="86"/>
      <c r="H29" s="86"/>
      <c r="I29" s="86"/>
      <c r="J29" s="402"/>
      <c r="K29" s="402"/>
      <c r="L29" s="133"/>
      <c r="M29" s="133"/>
      <c r="N29" s="172"/>
      <c r="O29" s="172"/>
      <c r="P29" s="178"/>
      <c r="Q29" s="125"/>
      <c r="R29" s="107"/>
    </row>
    <row r="30" spans="1:18" ht="44.25" customHeight="1" hidden="1">
      <c r="A30" s="49"/>
      <c r="B30" s="78"/>
      <c r="C30" s="342" t="s">
        <v>151</v>
      </c>
      <c r="D30" s="342"/>
      <c r="E30" s="342"/>
      <c r="F30" s="132"/>
      <c r="G30" s="132"/>
      <c r="H30" s="132"/>
      <c r="I30" s="132"/>
      <c r="J30" s="127"/>
      <c r="K30" s="127"/>
      <c r="L30" s="127"/>
      <c r="M30" s="126"/>
      <c r="N30" s="180"/>
      <c r="O30" s="179"/>
      <c r="P30" s="178"/>
      <c r="Q30" s="125"/>
      <c r="R30" s="107"/>
    </row>
    <row r="31" spans="1:18" ht="6" customHeight="1">
      <c r="A31" s="49"/>
      <c r="B31" s="78"/>
      <c r="C31" s="342"/>
      <c r="D31" s="342"/>
      <c r="E31" s="342"/>
      <c r="F31" s="132"/>
      <c r="G31" s="132"/>
      <c r="H31" s="132"/>
      <c r="I31" s="132"/>
      <c r="J31" s="127"/>
      <c r="K31" s="127"/>
      <c r="L31" s="127"/>
      <c r="M31" s="126"/>
      <c r="N31" s="180"/>
      <c r="O31" s="179"/>
      <c r="P31" s="178"/>
      <c r="Q31" s="125"/>
      <c r="R31" s="107"/>
    </row>
    <row r="32" spans="1:18" ht="4.5" customHeight="1" thickBot="1">
      <c r="A32" s="49"/>
      <c r="B32" s="101"/>
      <c r="C32" s="382"/>
      <c r="D32" s="131"/>
      <c r="E32" s="131"/>
      <c r="F32" s="130"/>
      <c r="G32" s="130"/>
      <c r="H32" s="130"/>
      <c r="I32" s="130"/>
      <c r="J32" s="129"/>
      <c r="K32" s="129"/>
      <c r="L32" s="129"/>
      <c r="M32" s="128"/>
      <c r="N32" s="177"/>
      <c r="O32" s="177"/>
      <c r="P32" s="178"/>
      <c r="Q32" s="125"/>
      <c r="R32" s="107"/>
    </row>
    <row r="33" spans="1:18" ht="19.5" customHeight="1" thickBot="1">
      <c r="A33" s="49"/>
      <c r="B33" s="101"/>
      <c r="C33" s="100"/>
      <c r="D33" s="99"/>
      <c r="E33" s="99"/>
      <c r="F33" s="99"/>
      <c r="G33" s="99"/>
      <c r="H33" s="99"/>
      <c r="I33" s="99"/>
      <c r="J33" s="111"/>
      <c r="K33" s="401"/>
      <c r="L33" s="401"/>
      <c r="M33" s="108"/>
      <c r="N33" s="109"/>
      <c r="O33" s="110"/>
      <c r="P33" s="109"/>
      <c r="Q33" s="108"/>
      <c r="R33" s="107"/>
    </row>
  </sheetData>
  <sheetProtection/>
  <printOptions/>
  <pageMargins left="0.2362204724409449" right="0.11811023622047245" top="0.1968503937007874" bottom="0.7086614173228347" header="0.15748031496062992" footer="0.15748031496062992"/>
  <pageSetup horizontalDpi="600" verticalDpi="600" orientation="portrait" paperSize="9" scale="80" r:id="rId1"/>
  <headerFooter alignWithMargins="0">
    <oddFooter>&amp;LTelkom SA Limited Annual Report
&amp;D - &amp;T
&amp;A&amp;RPage &amp;P of &amp;N</oddFooter>
  </headerFooter>
</worksheet>
</file>

<file path=xl/worksheets/sheet6.xml><?xml version="1.0" encoding="utf-8"?>
<worksheet xmlns="http://schemas.openxmlformats.org/spreadsheetml/2006/main" xmlns:r="http://schemas.openxmlformats.org/officeDocument/2006/relationships">
  <sheetPr>
    <tabColor rgb="FF92D050"/>
  </sheetPr>
  <dimension ref="A1:Q43"/>
  <sheetViews>
    <sheetView view="pageBreakPreview" zoomScale="85" zoomScaleNormal="80" zoomScaleSheetLayoutView="85" zoomScalePageLayoutView="0" workbookViewId="0" topLeftCell="A1">
      <selection activeCell="C22" sqref="C22"/>
    </sheetView>
  </sheetViews>
  <sheetFormatPr defaultColWidth="9.140625" defaultRowHeight="12.75"/>
  <cols>
    <col min="1" max="1" width="3.421875" style="23" customWidth="1"/>
    <col min="2" max="2" width="4.28125" style="23" customWidth="1"/>
    <col min="3" max="3" width="77.8515625" style="44" customWidth="1"/>
    <col min="4" max="5" width="0.85546875" style="44" customWidth="1"/>
    <col min="6" max="6" width="16.7109375" style="23" hidden="1" customWidth="1"/>
    <col min="7" max="9" width="0.85546875" style="44" customWidth="1"/>
    <col min="10" max="10" width="16.7109375" style="23" customWidth="1"/>
    <col min="11" max="13" width="0.85546875" style="44" customWidth="1"/>
    <col min="14" max="14" width="16.7109375" style="23" customWidth="1"/>
    <col min="15" max="16" width="0.85546875" style="44" customWidth="1"/>
    <col min="17" max="17" width="16.8515625" style="23" hidden="1" customWidth="1"/>
    <col min="18" max="16384" width="9.140625" style="43" customWidth="1"/>
  </cols>
  <sheetData>
    <row r="1" spans="6:17" ht="9.75" customHeight="1">
      <c r="F1" s="93" t="s">
        <v>47</v>
      </c>
      <c r="J1" s="93" t="s">
        <v>47</v>
      </c>
      <c r="N1" s="93" t="s">
        <v>47</v>
      </c>
      <c r="Q1" s="43" t="s">
        <v>13</v>
      </c>
    </row>
    <row r="2" spans="2:17" ht="19.5" customHeight="1">
      <c r="B2" s="22" t="e">
        <f>#REF!</f>
        <v>#REF!</v>
      </c>
      <c r="Q2" s="43" t="str">
        <f>F6&amp;" "&amp;Q1</f>
        <v>Roman calendar Y/E Adjustments</v>
      </c>
    </row>
    <row r="3" ht="19.5" customHeight="1">
      <c r="B3" s="167" t="s">
        <v>162</v>
      </c>
    </row>
    <row r="4" spans="1:16" ht="19.5" customHeight="1" thickBot="1">
      <c r="A4" s="61"/>
      <c r="B4" s="95"/>
      <c r="C4" s="47"/>
      <c r="D4" s="47"/>
      <c r="E4" s="47"/>
      <c r="F4" s="46"/>
      <c r="G4" s="47"/>
      <c r="H4" s="47"/>
      <c r="I4" s="47"/>
      <c r="J4" s="46"/>
      <c r="K4" s="47"/>
      <c r="L4" s="47"/>
      <c r="M4" s="47"/>
      <c r="N4" s="72"/>
      <c r="O4" s="47"/>
      <c r="P4" s="47"/>
    </row>
    <row r="5" spans="2:17" ht="15" customHeight="1">
      <c r="B5" s="68"/>
      <c r="C5" s="67"/>
      <c r="D5" s="344"/>
      <c r="E5" s="344"/>
      <c r="F5" s="344" t="str">
        <f>'[3]Control'!$G$20&amp;" "&amp;'[3]Control'!E20&amp;","</f>
        <v>Non-YEClose Month Last day of month,</v>
      </c>
      <c r="G5" s="344"/>
      <c r="H5" s="344"/>
      <c r="I5" s="344"/>
      <c r="J5" s="67" t="s">
        <v>20</v>
      </c>
      <c r="K5" s="67"/>
      <c r="L5" s="67"/>
      <c r="M5" s="183"/>
      <c r="N5" s="418"/>
      <c r="O5" s="150"/>
      <c r="P5" s="150"/>
      <c r="Q5" s="344"/>
    </row>
    <row r="6" spans="2:17" ht="15" customHeight="1">
      <c r="B6" s="68"/>
      <c r="C6" s="67"/>
      <c r="D6" s="344"/>
      <c r="E6" s="344"/>
      <c r="F6" s="344" t="str">
        <f>'[3]Control'!$F$20</f>
        <v>Roman calendar Y/E</v>
      </c>
      <c r="G6" s="344"/>
      <c r="H6" s="344"/>
      <c r="I6" s="344"/>
      <c r="J6" s="67">
        <v>2011</v>
      </c>
      <c r="K6" s="67"/>
      <c r="L6" s="67"/>
      <c r="M6" s="183"/>
      <c r="N6" s="418">
        <v>2012</v>
      </c>
      <c r="O6" s="150"/>
      <c r="P6" s="150"/>
      <c r="Q6" s="116"/>
    </row>
    <row r="7" spans="2:17" ht="15" customHeight="1" thickBot="1">
      <c r="B7" s="65"/>
      <c r="C7" s="64"/>
      <c r="D7" s="63"/>
      <c r="E7" s="63"/>
      <c r="F7" s="63" t="s">
        <v>21</v>
      </c>
      <c r="G7" s="63"/>
      <c r="H7" s="63"/>
      <c r="I7" s="63"/>
      <c r="J7" s="64" t="s">
        <v>21</v>
      </c>
      <c r="K7" s="64"/>
      <c r="L7" s="64"/>
      <c r="M7" s="420"/>
      <c r="N7" s="419" t="s">
        <v>21</v>
      </c>
      <c r="O7" s="175"/>
      <c r="P7" s="175"/>
      <c r="Q7" s="147"/>
    </row>
    <row r="8" spans="1:17" ht="6" customHeight="1">
      <c r="A8" s="61"/>
      <c r="B8" s="60"/>
      <c r="C8" s="59"/>
      <c r="D8" s="59"/>
      <c r="E8" s="59"/>
      <c r="F8" s="58"/>
      <c r="G8" s="59"/>
      <c r="H8" s="59"/>
      <c r="I8" s="59"/>
      <c r="J8" s="57"/>
      <c r="K8" s="59"/>
      <c r="L8" s="70"/>
      <c r="M8" s="184"/>
      <c r="N8" s="185"/>
      <c r="O8" s="184"/>
      <c r="P8" s="184"/>
      <c r="Q8" s="97"/>
    </row>
    <row r="9" spans="1:17" s="209" customFormat="1" ht="39.75" customHeight="1">
      <c r="A9" s="212"/>
      <c r="B9" s="324" t="s">
        <v>6</v>
      </c>
      <c r="C9" s="323" t="s">
        <v>33</v>
      </c>
      <c r="D9" s="304"/>
      <c r="E9" s="304"/>
      <c r="F9" s="194" t="e">
        <f>SUM(F11,F16,F19)</f>
        <v>#REF!</v>
      </c>
      <c r="G9" s="304"/>
      <c r="H9" s="304"/>
      <c r="I9" s="304"/>
      <c r="J9" s="403">
        <v>1068</v>
      </c>
      <c r="K9" s="304"/>
      <c r="L9" s="322"/>
      <c r="M9" s="321"/>
      <c r="N9" s="197"/>
      <c r="O9" s="321"/>
      <c r="P9" s="321"/>
      <c r="Q9" s="243"/>
    </row>
    <row r="10" spans="1:17" s="209" customFormat="1" ht="3" customHeight="1">
      <c r="A10" s="221"/>
      <c r="B10" s="241"/>
      <c r="C10" s="304"/>
      <c r="D10" s="304"/>
      <c r="E10" s="304"/>
      <c r="F10" s="194"/>
      <c r="G10" s="304"/>
      <c r="H10" s="304"/>
      <c r="I10" s="304"/>
      <c r="J10" s="403"/>
      <c r="K10" s="304"/>
      <c r="L10" s="322"/>
      <c r="M10" s="321"/>
      <c r="N10" s="197"/>
      <c r="O10" s="321"/>
      <c r="P10" s="321"/>
      <c r="Q10" s="243"/>
    </row>
    <row r="11" spans="1:17" s="209" customFormat="1" ht="22.5" customHeight="1">
      <c r="A11" s="221" t="s">
        <v>47</v>
      </c>
      <c r="B11" s="224"/>
      <c r="C11" s="257" t="s">
        <v>129</v>
      </c>
      <c r="D11" s="300"/>
      <c r="E11" s="300"/>
      <c r="F11" s="194" t="e">
        <f>SUM(F12:F15)</f>
        <v>#REF!</v>
      </c>
      <c r="G11" s="300"/>
      <c r="H11" s="300"/>
      <c r="I11" s="320"/>
      <c r="J11" s="207">
        <v>898</v>
      </c>
      <c r="K11" s="319"/>
      <c r="L11" s="318"/>
      <c r="M11" s="317"/>
      <c r="N11" s="204"/>
      <c r="O11" s="316"/>
      <c r="P11" s="315"/>
      <c r="Q11" s="256"/>
    </row>
    <row r="12" spans="1:17" s="209" customFormat="1" ht="19.5" customHeight="1">
      <c r="A12" s="221" t="s">
        <v>47</v>
      </c>
      <c r="B12" s="221"/>
      <c r="C12" s="247" t="s">
        <v>83</v>
      </c>
      <c r="D12" s="194"/>
      <c r="E12" s="194"/>
      <c r="F12" s="194" t="e">
        <f>#REF!+Q12</f>
        <v>#REF!</v>
      </c>
      <c r="G12" s="194"/>
      <c r="H12" s="194"/>
      <c r="I12" s="223"/>
      <c r="J12" s="203">
        <v>1012</v>
      </c>
      <c r="K12" s="199"/>
      <c r="L12" s="403"/>
      <c r="M12" s="198"/>
      <c r="N12" s="201"/>
      <c r="O12" s="251"/>
      <c r="P12" s="208"/>
      <c r="Q12" s="243">
        <f>-341000000-1000000</f>
        <v>-342000000</v>
      </c>
    </row>
    <row r="13" spans="1:17" s="209" customFormat="1" ht="19.5" customHeight="1">
      <c r="A13" s="221" t="s">
        <v>47</v>
      </c>
      <c r="B13" s="221"/>
      <c r="C13" s="247" t="s">
        <v>85</v>
      </c>
      <c r="D13" s="194"/>
      <c r="E13" s="194"/>
      <c r="F13" s="194">
        <f>Q13+IF(ISNUMBER(#REF!),#REF!,0)</f>
        <v>-1000000</v>
      </c>
      <c r="G13" s="194"/>
      <c r="H13" s="194"/>
      <c r="I13" s="223"/>
      <c r="J13" s="260">
        <v>3</v>
      </c>
      <c r="K13" s="199"/>
      <c r="L13" s="403"/>
      <c r="M13" s="198"/>
      <c r="N13" s="187"/>
      <c r="O13" s="251"/>
      <c r="P13" s="208"/>
      <c r="Q13" s="243">
        <v>-1000000</v>
      </c>
    </row>
    <row r="14" spans="1:17" s="209" customFormat="1" ht="19.5" customHeight="1" hidden="1">
      <c r="A14" s="221"/>
      <c r="B14" s="221"/>
      <c r="C14" s="247" t="s">
        <v>128</v>
      </c>
      <c r="D14" s="194"/>
      <c r="E14" s="194"/>
      <c r="F14" s="194">
        <f>Q14+IF(ISNUMBER(#REF!),#REF!,0)</f>
        <v>0</v>
      </c>
      <c r="G14" s="194"/>
      <c r="H14" s="194"/>
      <c r="I14" s="223"/>
      <c r="J14" s="260"/>
      <c r="K14" s="199"/>
      <c r="L14" s="403"/>
      <c r="M14" s="198"/>
      <c r="N14" s="187"/>
      <c r="O14" s="251"/>
      <c r="P14" s="208"/>
      <c r="Q14" s="243"/>
    </row>
    <row r="15" spans="1:17" s="209" customFormat="1" ht="19.5" customHeight="1">
      <c r="A15" s="221" t="s">
        <v>47</v>
      </c>
      <c r="B15" s="221"/>
      <c r="C15" s="247" t="s">
        <v>127</v>
      </c>
      <c r="D15" s="194"/>
      <c r="E15" s="194"/>
      <c r="F15" s="194">
        <f>Q15+IF(ISNUMBER(#REF!),#REF!,0)</f>
        <v>400000</v>
      </c>
      <c r="G15" s="194"/>
      <c r="H15" s="194"/>
      <c r="I15" s="223"/>
      <c r="J15" s="314">
        <v>-117</v>
      </c>
      <c r="K15" s="199"/>
      <c r="L15" s="403"/>
      <c r="M15" s="198"/>
      <c r="N15" s="383"/>
      <c r="O15" s="251"/>
      <c r="P15" s="208"/>
      <c r="Q15" s="243">
        <v>400000</v>
      </c>
    </row>
    <row r="16" spans="1:17" s="209" customFormat="1" ht="24" customHeight="1">
      <c r="A16" s="221" t="s">
        <v>47</v>
      </c>
      <c r="B16" s="240"/>
      <c r="C16" s="194" t="s">
        <v>126</v>
      </c>
      <c r="D16" s="194"/>
      <c r="E16" s="194"/>
      <c r="F16" s="194">
        <f>SUM(F17:F18)</f>
        <v>95000000</v>
      </c>
      <c r="G16" s="194"/>
      <c r="H16" s="194"/>
      <c r="I16" s="223"/>
      <c r="J16" s="254">
        <v>170</v>
      </c>
      <c r="K16" s="199"/>
      <c r="L16" s="403"/>
      <c r="M16" s="198"/>
      <c r="N16" s="197"/>
      <c r="O16" s="251"/>
      <c r="P16" s="208"/>
      <c r="Q16" s="256"/>
    </row>
    <row r="17" spans="1:17" s="209" customFormat="1" ht="19.5" customHeight="1">
      <c r="A17" s="221" t="s">
        <v>47</v>
      </c>
      <c r="B17" s="240"/>
      <c r="C17" s="247" t="s">
        <v>125</v>
      </c>
      <c r="D17" s="194"/>
      <c r="E17" s="194"/>
      <c r="F17" s="194">
        <f>Q17+IF(ISNUMBER(#REF!),#REF!,0)</f>
        <v>-21000000</v>
      </c>
      <c r="G17" s="194"/>
      <c r="H17" s="194"/>
      <c r="I17" s="223"/>
      <c r="J17" s="313">
        <v>43</v>
      </c>
      <c r="K17" s="199"/>
      <c r="L17" s="403"/>
      <c r="M17" s="198"/>
      <c r="N17" s="201"/>
      <c r="O17" s="251"/>
      <c r="P17" s="208"/>
      <c r="Q17" s="243">
        <f>(-16-5)*1000000</f>
        <v>-21000000</v>
      </c>
    </row>
    <row r="18" spans="1:17" s="209" customFormat="1" ht="19.5" customHeight="1">
      <c r="A18" s="221" t="s">
        <v>47</v>
      </c>
      <c r="B18" s="240"/>
      <c r="C18" s="250" t="s">
        <v>116</v>
      </c>
      <c r="D18" s="246"/>
      <c r="E18" s="194"/>
      <c r="F18" s="194">
        <f>Q18+IF(ISNUMBER(#REF!),#REF!,0)</f>
        <v>116000000</v>
      </c>
      <c r="G18" s="194"/>
      <c r="H18" s="246"/>
      <c r="I18" s="223"/>
      <c r="J18" s="314">
        <v>127</v>
      </c>
      <c r="K18" s="199"/>
      <c r="L18" s="191"/>
      <c r="M18" s="198"/>
      <c r="N18" s="200"/>
      <c r="O18" s="251"/>
      <c r="P18" s="249"/>
      <c r="Q18" s="243">
        <v>116000000</v>
      </c>
    </row>
    <row r="19" spans="1:17" s="209" customFormat="1" ht="19.5" customHeight="1" hidden="1">
      <c r="A19" s="221" t="s">
        <v>47</v>
      </c>
      <c r="B19" s="240"/>
      <c r="C19" s="246" t="s">
        <v>124</v>
      </c>
      <c r="D19" s="246"/>
      <c r="E19" s="194"/>
      <c r="F19" s="194">
        <f>Q19+IF(ISNUMBER(#REF!),#REF!,0)</f>
        <v>0</v>
      </c>
      <c r="G19" s="194"/>
      <c r="H19" s="246"/>
      <c r="I19" s="216"/>
      <c r="J19" s="196">
        <v>0</v>
      </c>
      <c r="K19" s="195"/>
      <c r="L19" s="191"/>
      <c r="M19" s="193"/>
      <c r="N19" s="192"/>
      <c r="O19" s="252"/>
      <c r="P19" s="249"/>
      <c r="Q19" s="243"/>
    </row>
    <row r="20" spans="1:17" s="209" customFormat="1" ht="27.75" customHeight="1" hidden="1">
      <c r="A20" s="221" t="s">
        <v>47</v>
      </c>
      <c r="B20" s="240"/>
      <c r="C20" s="218" t="s">
        <v>123</v>
      </c>
      <c r="D20" s="246"/>
      <c r="E20" s="194"/>
      <c r="F20" s="194"/>
      <c r="G20" s="194"/>
      <c r="H20" s="246"/>
      <c r="I20" s="223"/>
      <c r="J20" s="194"/>
      <c r="K20" s="199"/>
      <c r="L20" s="311"/>
      <c r="M20" s="198"/>
      <c r="N20" s="197"/>
      <c r="O20" s="251"/>
      <c r="P20" s="249"/>
      <c r="Q20" s="243"/>
    </row>
    <row r="21" spans="1:17" s="209" customFormat="1" ht="4.5" customHeight="1">
      <c r="A21" s="221"/>
      <c r="B21" s="240"/>
      <c r="C21" s="218"/>
      <c r="D21" s="246"/>
      <c r="E21" s="194"/>
      <c r="F21" s="194"/>
      <c r="G21" s="194"/>
      <c r="H21" s="246"/>
      <c r="I21" s="216"/>
      <c r="J21" s="196"/>
      <c r="K21" s="195"/>
      <c r="L21" s="311"/>
      <c r="M21" s="193"/>
      <c r="N21" s="192"/>
      <c r="O21" s="252"/>
      <c r="P21" s="249"/>
      <c r="Q21" s="243"/>
    </row>
    <row r="22" spans="1:17" s="209" customFormat="1" ht="19.5" customHeight="1" hidden="1">
      <c r="A22" s="221"/>
      <c r="B22" s="240"/>
      <c r="C22" s="246" t="s">
        <v>122</v>
      </c>
      <c r="D22" s="194"/>
      <c r="E22" s="194"/>
      <c r="F22" s="194"/>
      <c r="G22" s="194"/>
      <c r="H22" s="194"/>
      <c r="I22" s="194"/>
      <c r="J22" s="194"/>
      <c r="K22" s="194"/>
      <c r="L22" s="403"/>
      <c r="M22" s="208"/>
      <c r="N22" s="208"/>
      <c r="O22" s="208"/>
      <c r="P22" s="208"/>
      <c r="Q22" s="243"/>
    </row>
    <row r="23" spans="1:17" s="209" customFormat="1" ht="19.5" customHeight="1" hidden="1">
      <c r="A23" s="221" t="s">
        <v>47</v>
      </c>
      <c r="B23" s="240"/>
      <c r="C23" s="312" t="s">
        <v>121</v>
      </c>
      <c r="D23" s="246"/>
      <c r="E23" s="223"/>
      <c r="F23" s="203"/>
      <c r="G23" s="199"/>
      <c r="H23" s="246"/>
      <c r="I23" s="223"/>
      <c r="J23" s="203"/>
      <c r="K23" s="199"/>
      <c r="L23" s="311"/>
      <c r="M23" s="198"/>
      <c r="N23" s="201"/>
      <c r="O23" s="251"/>
      <c r="P23" s="249"/>
      <c r="Q23" s="243"/>
    </row>
    <row r="24" spans="1:17" s="209" customFormat="1" ht="19.5" customHeight="1" hidden="1">
      <c r="A24" s="221"/>
      <c r="B24" s="240"/>
      <c r="C24" s="312" t="s">
        <v>49</v>
      </c>
      <c r="D24" s="246"/>
      <c r="E24" s="194"/>
      <c r="F24" s="194">
        <v>154</v>
      </c>
      <c r="G24" s="194"/>
      <c r="H24" s="194"/>
      <c r="I24" s="194"/>
      <c r="J24" s="194">
        <v>217</v>
      </c>
      <c r="K24" s="194"/>
      <c r="L24" s="403"/>
      <c r="M24" s="208"/>
      <c r="N24" s="197"/>
      <c r="O24" s="208"/>
      <c r="P24" s="249"/>
      <c r="Q24" s="243"/>
    </row>
    <row r="25" spans="1:17" s="209" customFormat="1" ht="19.5" customHeight="1" hidden="1">
      <c r="A25" s="221" t="s">
        <v>47</v>
      </c>
      <c r="B25" s="240"/>
      <c r="C25" s="312" t="s">
        <v>120</v>
      </c>
      <c r="D25" s="246"/>
      <c r="E25" s="194"/>
      <c r="F25" s="194"/>
      <c r="G25" s="194"/>
      <c r="H25" s="194"/>
      <c r="I25" s="194"/>
      <c r="J25" s="194"/>
      <c r="K25" s="194"/>
      <c r="L25" s="403"/>
      <c r="M25" s="208"/>
      <c r="N25" s="197"/>
      <c r="O25" s="208"/>
      <c r="P25" s="249"/>
      <c r="Q25" s="243"/>
    </row>
    <row r="26" spans="1:17" s="209" customFormat="1" ht="19.5" customHeight="1" hidden="1">
      <c r="A26" s="221" t="s">
        <v>47</v>
      </c>
      <c r="B26" s="240"/>
      <c r="C26" s="312" t="s">
        <v>50</v>
      </c>
      <c r="D26" s="246"/>
      <c r="E26" s="194"/>
      <c r="F26" s="194"/>
      <c r="G26" s="194"/>
      <c r="H26" s="194"/>
      <c r="I26" s="194"/>
      <c r="J26" s="194"/>
      <c r="K26" s="194"/>
      <c r="L26" s="403"/>
      <c r="M26" s="208"/>
      <c r="N26" s="197"/>
      <c r="O26" s="208"/>
      <c r="P26" s="249"/>
      <c r="Q26" s="243"/>
    </row>
    <row r="27" spans="1:17" s="209" customFormat="1" ht="3.75" customHeight="1" hidden="1">
      <c r="A27" s="221"/>
      <c r="B27" s="240" t="s">
        <v>159</v>
      </c>
      <c r="C27" s="246"/>
      <c r="D27" s="246"/>
      <c r="E27" s="194"/>
      <c r="F27" s="194"/>
      <c r="G27" s="194"/>
      <c r="H27" s="194"/>
      <c r="I27" s="194"/>
      <c r="J27" s="194"/>
      <c r="K27" s="194"/>
      <c r="L27" s="403"/>
      <c r="M27" s="208"/>
      <c r="N27" s="208"/>
      <c r="O27" s="208"/>
      <c r="P27" s="249"/>
      <c r="Q27" s="243"/>
    </row>
    <row r="28" spans="1:17" s="209" customFormat="1" ht="19.5" customHeight="1" hidden="1">
      <c r="A28" s="221"/>
      <c r="B28" s="240"/>
      <c r="C28" s="194"/>
      <c r="D28" s="194"/>
      <c r="E28" s="196"/>
      <c r="F28" s="196"/>
      <c r="G28" s="196"/>
      <c r="H28" s="194"/>
      <c r="I28" s="196"/>
      <c r="J28" s="196"/>
      <c r="K28" s="196"/>
      <c r="L28" s="403"/>
      <c r="M28" s="253"/>
      <c r="N28" s="192"/>
      <c r="O28" s="253"/>
      <c r="P28" s="208"/>
      <c r="Q28" s="243"/>
    </row>
    <row r="29" spans="1:17" s="209" customFormat="1" ht="19.5" customHeight="1" hidden="1">
      <c r="A29" s="221"/>
      <c r="B29" s="240"/>
      <c r="C29" s="246" t="s">
        <v>119</v>
      </c>
      <c r="D29" s="246"/>
      <c r="E29" s="223"/>
      <c r="F29" s="194">
        <f>SUM(F30:F35)</f>
        <v>-323.2</v>
      </c>
      <c r="G29" s="199"/>
      <c r="H29" s="246"/>
      <c r="I29" s="223"/>
      <c r="J29" s="194">
        <v>-204.55</v>
      </c>
      <c r="K29" s="199"/>
      <c r="L29" s="191"/>
      <c r="M29" s="198"/>
      <c r="N29" s="197"/>
      <c r="O29" s="251"/>
      <c r="P29" s="249"/>
      <c r="Q29" s="243"/>
    </row>
    <row r="30" spans="1:17" s="209" customFormat="1" ht="19.5" customHeight="1" hidden="1">
      <c r="A30" s="221"/>
      <c r="B30" s="240"/>
      <c r="C30" s="247" t="s">
        <v>96</v>
      </c>
      <c r="D30" s="246"/>
      <c r="E30" s="223"/>
      <c r="F30" s="203">
        <f>-246.4/2</f>
        <v>-123.2</v>
      </c>
      <c r="G30" s="199"/>
      <c r="H30" s="246"/>
      <c r="I30" s="223"/>
      <c r="J30" s="203">
        <v>176.6</v>
      </c>
      <c r="K30" s="199"/>
      <c r="L30" s="311"/>
      <c r="M30" s="198"/>
      <c r="N30" s="201"/>
      <c r="O30" s="251"/>
      <c r="P30" s="249"/>
      <c r="Q30" s="243"/>
    </row>
    <row r="31" spans="1:17" s="209" customFormat="1" ht="19.5" customHeight="1" hidden="1">
      <c r="A31" s="221"/>
      <c r="B31" s="240"/>
      <c r="C31" s="247" t="s">
        <v>95</v>
      </c>
      <c r="D31" s="246"/>
      <c r="E31" s="223"/>
      <c r="F31" s="260">
        <f>-3.3/2</f>
        <v>-1.65</v>
      </c>
      <c r="G31" s="199"/>
      <c r="H31" s="246"/>
      <c r="I31" s="223"/>
      <c r="J31" s="260">
        <v>1.1</v>
      </c>
      <c r="K31" s="199"/>
      <c r="L31" s="311"/>
      <c r="M31" s="198"/>
      <c r="N31" s="187"/>
      <c r="O31" s="251"/>
      <c r="P31" s="249"/>
      <c r="Q31" s="243"/>
    </row>
    <row r="32" spans="1:17" s="209" customFormat="1" ht="19.5" customHeight="1" hidden="1">
      <c r="A32" s="221" t="s">
        <v>47</v>
      </c>
      <c r="B32" s="240"/>
      <c r="C32" s="247" t="s">
        <v>94</v>
      </c>
      <c r="D32" s="246"/>
      <c r="E32" s="223"/>
      <c r="F32" s="260"/>
      <c r="G32" s="199"/>
      <c r="H32" s="246"/>
      <c r="I32" s="223"/>
      <c r="J32" s="260"/>
      <c r="K32" s="199"/>
      <c r="L32" s="311"/>
      <c r="M32" s="198"/>
      <c r="N32" s="187"/>
      <c r="O32" s="251"/>
      <c r="P32" s="249"/>
      <c r="Q32" s="243"/>
    </row>
    <row r="33" spans="1:17" s="209" customFormat="1" ht="19.5" customHeight="1" hidden="1">
      <c r="A33" s="221"/>
      <c r="B33" s="240"/>
      <c r="C33" s="247" t="s">
        <v>89</v>
      </c>
      <c r="D33" s="246"/>
      <c r="E33" s="223"/>
      <c r="F33" s="260">
        <f>66.3/2</f>
        <v>33.15</v>
      </c>
      <c r="G33" s="199"/>
      <c r="H33" s="246"/>
      <c r="I33" s="223"/>
      <c r="J33" s="260">
        <v>31.85</v>
      </c>
      <c r="K33" s="199"/>
      <c r="L33" s="311"/>
      <c r="M33" s="198"/>
      <c r="N33" s="187"/>
      <c r="O33" s="251"/>
      <c r="P33" s="249"/>
      <c r="Q33" s="243"/>
    </row>
    <row r="34" spans="1:17" s="209" customFormat="1" ht="19.5" customHeight="1" hidden="1">
      <c r="A34" s="221"/>
      <c r="B34" s="240"/>
      <c r="C34" s="247" t="s">
        <v>118</v>
      </c>
      <c r="D34" s="246"/>
      <c r="E34" s="223"/>
      <c r="F34" s="260">
        <f>-341.4/2</f>
        <v>-170.7</v>
      </c>
      <c r="G34" s="199"/>
      <c r="H34" s="246"/>
      <c r="I34" s="223"/>
      <c r="J34" s="260">
        <v>-365</v>
      </c>
      <c r="K34" s="199"/>
      <c r="L34" s="311"/>
      <c r="M34" s="198"/>
      <c r="N34" s="187"/>
      <c r="O34" s="251"/>
      <c r="P34" s="249"/>
      <c r="Q34" s="243"/>
    </row>
    <row r="35" spans="1:17" s="209" customFormat="1" ht="19.5" customHeight="1" hidden="1">
      <c r="A35" s="221"/>
      <c r="B35" s="240"/>
      <c r="C35" s="247" t="s">
        <v>84</v>
      </c>
      <c r="D35" s="246"/>
      <c r="E35" s="223"/>
      <c r="F35" s="202">
        <f>-121.6/2</f>
        <v>-60.8</v>
      </c>
      <c r="G35" s="199"/>
      <c r="H35" s="246"/>
      <c r="I35" s="223"/>
      <c r="J35" s="202">
        <v>-49.1</v>
      </c>
      <c r="K35" s="199"/>
      <c r="L35" s="311"/>
      <c r="M35" s="198"/>
      <c r="N35" s="200"/>
      <c r="O35" s="251"/>
      <c r="P35" s="249"/>
      <c r="Q35" s="243"/>
    </row>
    <row r="36" spans="1:17" s="209" customFormat="1" ht="3.75" customHeight="1" hidden="1">
      <c r="A36" s="221"/>
      <c r="B36" s="240"/>
      <c r="C36" s="247"/>
      <c r="D36" s="246"/>
      <c r="E36" s="216"/>
      <c r="F36" s="196"/>
      <c r="G36" s="195"/>
      <c r="H36" s="246"/>
      <c r="I36" s="216"/>
      <c r="J36" s="196"/>
      <c r="K36" s="195"/>
      <c r="L36" s="403"/>
      <c r="M36" s="193"/>
      <c r="N36" s="192"/>
      <c r="O36" s="252"/>
      <c r="P36" s="249"/>
      <c r="Q36" s="243"/>
    </row>
    <row r="37" spans="1:17" s="209" customFormat="1" ht="19.5" customHeight="1">
      <c r="A37" s="221"/>
      <c r="B37" s="240"/>
      <c r="C37" s="246"/>
      <c r="D37" s="246"/>
      <c r="E37" s="246"/>
      <c r="F37" s="246"/>
      <c r="G37" s="246"/>
      <c r="H37" s="246"/>
      <c r="I37" s="246"/>
      <c r="J37" s="284"/>
      <c r="K37" s="246"/>
      <c r="L37" s="191"/>
      <c r="M37" s="249"/>
      <c r="N37" s="283"/>
      <c r="O37" s="249"/>
      <c r="P37" s="249"/>
      <c r="Q37" s="243"/>
    </row>
    <row r="38" spans="1:17" s="209" customFormat="1" ht="21.75" customHeight="1">
      <c r="A38" s="221" t="s">
        <v>47</v>
      </c>
      <c r="B38" s="240"/>
      <c r="C38" s="408" t="s">
        <v>138</v>
      </c>
      <c r="D38" s="246"/>
      <c r="E38" s="246"/>
      <c r="F38" s="246">
        <f>(Q38+IF(ISNUMBER(#REF!),#REF!,0))/100</f>
        <v>0.126</v>
      </c>
      <c r="G38" s="246"/>
      <c r="H38" s="246"/>
      <c r="I38" s="246"/>
      <c r="J38" s="310">
        <v>11.4</v>
      </c>
      <c r="K38" s="246"/>
      <c r="L38" s="191"/>
      <c r="M38" s="249"/>
      <c r="N38" s="404"/>
      <c r="O38" s="249"/>
      <c r="P38" s="249"/>
      <c r="Q38" s="243">
        <v>12.6</v>
      </c>
    </row>
    <row r="39" spans="1:17" s="209" customFormat="1" ht="63.75" customHeight="1" hidden="1">
      <c r="A39" s="221"/>
      <c r="B39" s="240"/>
      <c r="C39" s="306" t="s">
        <v>153</v>
      </c>
      <c r="D39" s="309"/>
      <c r="E39" s="309"/>
      <c r="F39" s="309"/>
      <c r="G39" s="309"/>
      <c r="H39" s="309"/>
      <c r="I39" s="309"/>
      <c r="J39" s="309"/>
      <c r="K39" s="309"/>
      <c r="L39" s="309"/>
      <c r="M39" s="307"/>
      <c r="N39" s="307"/>
      <c r="O39" s="307"/>
      <c r="P39" s="307"/>
      <c r="Q39" s="243"/>
    </row>
    <row r="40" spans="1:17" s="209" customFormat="1" ht="46.5" customHeight="1" hidden="1">
      <c r="A40" s="221"/>
      <c r="B40" s="240"/>
      <c r="C40" s="308" t="s">
        <v>117</v>
      </c>
      <c r="D40" s="308"/>
      <c r="E40" s="308"/>
      <c r="F40" s="308"/>
      <c r="G40" s="308"/>
      <c r="H40" s="308"/>
      <c r="I40" s="308"/>
      <c r="J40" s="308"/>
      <c r="K40" s="308"/>
      <c r="L40" s="308"/>
      <c r="M40" s="307"/>
      <c r="N40" s="307"/>
      <c r="O40" s="307"/>
      <c r="P40" s="307"/>
      <c r="Q40" s="243"/>
    </row>
    <row r="41" spans="1:17" s="209" customFormat="1" ht="64.5" customHeight="1">
      <c r="A41" s="221"/>
      <c r="B41" s="226"/>
      <c r="C41" s="422" t="s">
        <v>161</v>
      </c>
      <c r="D41" s="309"/>
      <c r="E41" s="309"/>
      <c r="F41" s="309"/>
      <c r="G41" s="309"/>
      <c r="H41" s="309"/>
      <c r="I41" s="309"/>
      <c r="J41" s="309"/>
      <c r="K41" s="309"/>
      <c r="L41" s="309"/>
      <c r="M41" s="307"/>
      <c r="N41" s="307"/>
      <c r="O41" s="307"/>
      <c r="P41" s="307"/>
      <c r="Q41" s="243"/>
    </row>
    <row r="42" spans="1:17" s="209" customFormat="1" ht="10.5" customHeight="1" thickBot="1">
      <c r="A42" s="221"/>
      <c r="B42" s="230"/>
      <c r="C42" s="384"/>
      <c r="D42" s="384"/>
      <c r="E42" s="384"/>
      <c r="F42" s="384"/>
      <c r="G42" s="384"/>
      <c r="H42" s="384"/>
      <c r="I42" s="384"/>
      <c r="J42" s="384"/>
      <c r="K42" s="384"/>
      <c r="L42" s="384"/>
      <c r="M42" s="416"/>
      <c r="N42" s="416"/>
      <c r="O42" s="416"/>
      <c r="P42" s="416"/>
      <c r="Q42" s="243"/>
    </row>
    <row r="43" spans="1:17" s="209" customFormat="1" ht="19.5" customHeight="1">
      <c r="A43" s="221"/>
      <c r="B43" s="212"/>
      <c r="C43" s="214"/>
      <c r="D43" s="214"/>
      <c r="E43" s="214"/>
      <c r="F43" s="212"/>
      <c r="G43" s="214"/>
      <c r="H43" s="214"/>
      <c r="I43" s="214"/>
      <c r="J43" s="212"/>
      <c r="K43" s="214"/>
      <c r="L43" s="214"/>
      <c r="M43" s="214"/>
      <c r="N43" s="224"/>
      <c r="O43" s="214"/>
      <c r="P43" s="214"/>
      <c r="Q43" s="243"/>
    </row>
  </sheetData>
  <sheetProtection/>
  <printOptions/>
  <pageMargins left="0.2362204724409449" right="0.11811023622047245" top="0.1968503937007874" bottom="0.7086614173228347" header="0.15748031496062992" footer="0.15748031496062992"/>
  <pageSetup horizontalDpi="600" verticalDpi="600" orientation="portrait" paperSize="9" scale="80" r:id="rId1"/>
  <headerFooter alignWithMargins="0">
    <oddFooter>&amp;LTelkom SA Limited Annual Report
&amp;D - &amp;T
&amp;A&amp;RPage &amp;P of &amp;N</oddFooter>
  </headerFooter>
</worksheet>
</file>

<file path=xl/worksheets/sheet7.xml><?xml version="1.0" encoding="utf-8"?>
<worksheet xmlns="http://schemas.openxmlformats.org/spreadsheetml/2006/main" xmlns:r="http://schemas.openxmlformats.org/officeDocument/2006/relationships">
  <sheetPr>
    <tabColor rgb="FF92D050"/>
  </sheetPr>
  <dimension ref="A1:AU136"/>
  <sheetViews>
    <sheetView view="pageBreakPreview" zoomScale="85" zoomScaleNormal="85" zoomScaleSheetLayoutView="85" zoomScalePageLayoutView="0" workbookViewId="0" topLeftCell="A1">
      <selection activeCell="C28" sqref="C28"/>
    </sheetView>
  </sheetViews>
  <sheetFormatPr defaultColWidth="9.140625" defaultRowHeight="12.75"/>
  <cols>
    <col min="1" max="1" width="0.85546875" style="369" customWidth="1"/>
    <col min="2" max="2" width="4.28125" style="369" customWidth="1"/>
    <col min="3" max="3" width="83.57421875" style="370" customWidth="1"/>
    <col min="4" max="7" width="0.85546875" style="369" hidden="1" customWidth="1"/>
    <col min="8" max="8" width="16.7109375" style="369" hidden="1" customWidth="1"/>
    <col min="9" max="11" width="0.85546875" style="369" hidden="1" customWidth="1"/>
    <col min="12" max="12" width="16.7109375" style="369" hidden="1" customWidth="1"/>
    <col min="13" max="13" width="0.85546875" style="369" hidden="1" customWidth="1"/>
    <col min="14" max="14" width="0.85546875" style="405" hidden="1" customWidth="1"/>
    <col min="15" max="16" width="0.85546875" style="369" hidden="1" customWidth="1"/>
    <col min="17" max="17" width="16.7109375" style="369" hidden="1" customWidth="1"/>
    <col min="18" max="19" width="0.85546875" style="369" hidden="1" customWidth="1"/>
    <col min="20" max="20" width="0.85546875" style="516" customWidth="1"/>
    <col min="21" max="21" width="22.8515625" style="517" customWidth="1"/>
    <col min="22" max="22" width="0.85546875" style="517" customWidth="1"/>
    <col min="23" max="23" width="22.8515625" style="517" customWidth="1"/>
    <col min="24" max="24" width="0.85546875" style="518" customWidth="1"/>
    <col min="25" max="25" width="0.85546875" style="371" customWidth="1"/>
    <col min="26" max="26" width="22.7109375" style="517" hidden="1" customWidth="1"/>
    <col min="27" max="28" width="0.85546875" style="517" customWidth="1"/>
    <col min="29" max="29" width="21.00390625" style="517" customWidth="1"/>
    <col min="30" max="30" width="17.7109375" style="371" customWidth="1"/>
    <col min="31" max="33" width="15.57421875" style="43" customWidth="1"/>
    <col min="34" max="34" width="18.421875" style="43" customWidth="1"/>
    <col min="35" max="35" width="9.140625" style="43" customWidth="1"/>
    <col min="36" max="36" width="15.8515625" style="43" customWidth="1"/>
    <col min="37" max="37" width="10.28125" style="43" customWidth="1"/>
    <col min="38" max="38" width="9.57421875" style="43" customWidth="1"/>
    <col min="39" max="39" width="9.140625" style="43" customWidth="1"/>
    <col min="40" max="42" width="15.57421875" style="43" customWidth="1"/>
    <col min="43" max="16384" width="9.140625" style="371" customWidth="1"/>
  </cols>
  <sheetData>
    <row r="1" spans="8:42" ht="19.5" customHeight="1">
      <c r="H1" s="369" t="s">
        <v>47</v>
      </c>
      <c r="L1" s="369" t="s">
        <v>47</v>
      </c>
      <c r="Q1" s="369" t="s">
        <v>47</v>
      </c>
      <c r="U1" s="517" t="s">
        <v>47</v>
      </c>
      <c r="W1" s="517" t="s">
        <v>47</v>
      </c>
      <c r="Z1" s="517" t="s">
        <v>47</v>
      </c>
      <c r="AE1" s="844" t="s">
        <v>13</v>
      </c>
      <c r="AF1" s="845"/>
      <c r="AG1" s="846"/>
      <c r="AM1" s="66"/>
      <c r="AN1" s="844" t="s">
        <v>187</v>
      </c>
      <c r="AO1" s="845"/>
      <c r="AP1" s="846"/>
    </row>
    <row r="2" spans="2:42" ht="19.5" customHeight="1">
      <c r="B2" s="42" t="s">
        <v>154</v>
      </c>
      <c r="L2" s="372"/>
      <c r="M2" s="372"/>
      <c r="Q2" s="373"/>
      <c r="U2" s="519"/>
      <c r="W2" s="519"/>
      <c r="Z2" s="519"/>
      <c r="AE2" s="512">
        <v>2009</v>
      </c>
      <c r="AF2" s="510">
        <v>2012</v>
      </c>
      <c r="AG2" s="511">
        <v>2013</v>
      </c>
      <c r="AH2" s="43" t="s">
        <v>14</v>
      </c>
      <c r="AI2" s="43" t="s">
        <v>15</v>
      </c>
      <c r="AJ2" s="43" t="s">
        <v>16</v>
      </c>
      <c r="AK2" s="43" t="s">
        <v>17</v>
      </c>
      <c r="AL2" s="43" t="s">
        <v>18</v>
      </c>
      <c r="AM2" s="66" t="s">
        <v>19</v>
      </c>
      <c r="AN2" s="512">
        <v>2009</v>
      </c>
      <c r="AO2" s="510">
        <v>2012</v>
      </c>
      <c r="AP2" s="511">
        <v>2013</v>
      </c>
    </row>
    <row r="3" spans="2:42" ht="19.5" customHeight="1" thickBot="1">
      <c r="B3" s="520" t="s">
        <v>221</v>
      </c>
      <c r="C3" s="521"/>
      <c r="D3" s="520"/>
      <c r="E3" s="520"/>
      <c r="F3" s="520"/>
      <c r="G3" s="520"/>
      <c r="H3" s="520"/>
      <c r="I3" s="520"/>
      <c r="J3" s="520"/>
      <c r="K3" s="520"/>
      <c r="L3" s="520"/>
      <c r="M3" s="520"/>
      <c r="N3" s="375"/>
      <c r="O3" s="520"/>
      <c r="P3" s="520"/>
      <c r="Q3" s="520"/>
      <c r="R3" s="520"/>
      <c r="S3" s="520"/>
      <c r="T3" s="522"/>
      <c r="U3" s="375"/>
      <c r="V3" s="375"/>
      <c r="W3" s="375"/>
      <c r="X3" s="523"/>
      <c r="Y3" s="524"/>
      <c r="Z3" s="375"/>
      <c r="AA3" s="375"/>
      <c r="AB3" s="375"/>
      <c r="AE3" s="525"/>
      <c r="AF3" s="62"/>
      <c r="AG3" s="526"/>
      <c r="AM3" s="66"/>
      <c r="AN3" s="525"/>
      <c r="AO3" s="62"/>
      <c r="AP3" s="526"/>
    </row>
    <row r="4" spans="2:42" ht="19.5" customHeight="1" hidden="1" thickBot="1">
      <c r="B4" s="527"/>
      <c r="C4" s="528"/>
      <c r="D4" s="527"/>
      <c r="E4" s="527"/>
      <c r="F4" s="527"/>
      <c r="G4" s="527"/>
      <c r="H4" s="527"/>
      <c r="I4" s="527"/>
      <c r="J4" s="527"/>
      <c r="K4" s="527"/>
      <c r="L4" s="527"/>
      <c r="M4" s="527"/>
      <c r="O4" s="527"/>
      <c r="P4" s="527"/>
      <c r="Q4" s="527"/>
      <c r="R4" s="527"/>
      <c r="S4" s="527"/>
      <c r="T4" s="847" t="s">
        <v>166</v>
      </c>
      <c r="U4" s="847"/>
      <c r="V4" s="847"/>
      <c r="W4" s="847"/>
      <c r="X4" s="847"/>
      <c r="Y4" s="847"/>
      <c r="Z4" s="847"/>
      <c r="AA4" s="847"/>
      <c r="AB4" s="847"/>
      <c r="AE4" s="525"/>
      <c r="AF4" s="62"/>
      <c r="AG4" s="526"/>
      <c r="AM4" s="66"/>
      <c r="AN4" s="525"/>
      <c r="AO4" s="62"/>
      <c r="AP4" s="526"/>
    </row>
    <row r="5" spans="2:42" ht="19.5" customHeight="1" hidden="1" thickBot="1">
      <c r="B5" s="527"/>
      <c r="C5" s="528"/>
      <c r="T5" s="529"/>
      <c r="U5" s="529"/>
      <c r="V5" s="529"/>
      <c r="W5" s="516"/>
      <c r="X5" s="371"/>
      <c r="Z5" s="371"/>
      <c r="AA5" s="371"/>
      <c r="AB5" s="371"/>
      <c r="AE5" s="525"/>
      <c r="AF5" s="62"/>
      <c r="AG5" s="526"/>
      <c r="AM5" s="66"/>
      <c r="AN5" s="525"/>
      <c r="AO5" s="62"/>
      <c r="AP5" s="526"/>
    </row>
    <row r="6" spans="2:42" ht="15" customHeight="1">
      <c r="B6" s="405"/>
      <c r="C6" s="406"/>
      <c r="D6" s="530"/>
      <c r="E6" s="530"/>
      <c r="F6" s="530"/>
      <c r="G6" s="530"/>
      <c r="H6" s="530">
        <v>2007</v>
      </c>
      <c r="I6" s="530"/>
      <c r="J6" s="530"/>
      <c r="K6" s="530"/>
      <c r="L6" s="530">
        <v>2008</v>
      </c>
      <c r="M6" s="530"/>
      <c r="N6" s="407"/>
      <c r="O6" s="531"/>
      <c r="P6" s="531"/>
      <c r="Q6" s="532">
        <v>2009</v>
      </c>
      <c r="R6" s="531"/>
      <c r="S6" s="533"/>
      <c r="T6" s="529"/>
      <c r="U6" s="515">
        <v>2016</v>
      </c>
      <c r="V6" s="406"/>
      <c r="W6" s="406">
        <v>2015</v>
      </c>
      <c r="X6" s="534"/>
      <c r="Y6" s="535"/>
      <c r="Z6" s="406">
        <v>2014</v>
      </c>
      <c r="AA6" s="407"/>
      <c r="AB6" s="407"/>
      <c r="AC6" s="482"/>
      <c r="AE6" s="525"/>
      <c r="AF6" s="62"/>
      <c r="AG6" s="526"/>
      <c r="AM6" s="66"/>
      <c r="AN6" s="525"/>
      <c r="AO6" s="62"/>
      <c r="AP6" s="526"/>
    </row>
    <row r="7" spans="2:42" ht="15" customHeight="1" thickBot="1">
      <c r="B7" s="536"/>
      <c r="C7" s="537"/>
      <c r="D7" s="538"/>
      <c r="E7" s="538"/>
      <c r="F7" s="538"/>
      <c r="G7" s="538"/>
      <c r="H7" s="538" t="s">
        <v>21</v>
      </c>
      <c r="I7" s="538"/>
      <c r="J7" s="538"/>
      <c r="K7" s="538"/>
      <c r="L7" s="538" t="s">
        <v>21</v>
      </c>
      <c r="M7" s="538"/>
      <c r="N7" s="538"/>
      <c r="O7" s="539"/>
      <c r="P7" s="539"/>
      <c r="Q7" s="540" t="s">
        <v>21</v>
      </c>
      <c r="R7" s="539"/>
      <c r="S7" s="539"/>
      <c r="T7" s="541"/>
      <c r="U7" s="542" t="s">
        <v>21</v>
      </c>
      <c r="V7" s="537"/>
      <c r="W7" s="537" t="s">
        <v>21</v>
      </c>
      <c r="X7" s="543"/>
      <c r="Y7" s="544"/>
      <c r="Z7" s="537" t="s">
        <v>21</v>
      </c>
      <c r="AA7" s="538"/>
      <c r="AB7" s="538"/>
      <c r="AC7" s="545"/>
      <c r="AE7" s="525"/>
      <c r="AF7" s="62"/>
      <c r="AG7" s="526"/>
      <c r="AH7" s="55"/>
      <c r="AI7" s="55"/>
      <c r="AJ7" s="55"/>
      <c r="AK7" s="55"/>
      <c r="AL7" s="55"/>
      <c r="AM7" s="54"/>
      <c r="AN7" s="525"/>
      <c r="AO7" s="62"/>
      <c r="AP7" s="526"/>
    </row>
    <row r="8" spans="1:42" ht="6" customHeight="1">
      <c r="A8" s="374"/>
      <c r="B8" s="546"/>
      <c r="C8" s="528"/>
      <c r="D8" s="547"/>
      <c r="E8" s="547"/>
      <c r="F8" s="547"/>
      <c r="G8" s="547"/>
      <c r="H8" s="547"/>
      <c r="I8" s="547"/>
      <c r="J8" s="547"/>
      <c r="K8" s="547"/>
      <c r="L8" s="466"/>
      <c r="M8" s="466"/>
      <c r="N8" s="466"/>
      <c r="O8" s="548"/>
      <c r="P8" s="548"/>
      <c r="Q8" s="549"/>
      <c r="R8" s="548"/>
      <c r="S8" s="548"/>
      <c r="T8" s="529"/>
      <c r="U8" s="550"/>
      <c r="V8" s="466"/>
      <c r="W8" s="466"/>
      <c r="X8" s="552"/>
      <c r="Z8" s="553"/>
      <c r="AA8" s="466"/>
      <c r="AB8" s="466"/>
      <c r="AC8" s="551"/>
      <c r="AE8" s="525"/>
      <c r="AF8" s="62"/>
      <c r="AG8" s="526"/>
      <c r="AH8" s="55"/>
      <c r="AI8" s="55"/>
      <c r="AJ8" s="55"/>
      <c r="AK8" s="55"/>
      <c r="AL8" s="55"/>
      <c r="AM8" s="54"/>
      <c r="AN8" s="525"/>
      <c r="AO8" s="62"/>
      <c r="AP8" s="526"/>
    </row>
    <row r="9" spans="1:42" ht="30" customHeight="1">
      <c r="A9" s="376"/>
      <c r="B9" s="51" t="s">
        <v>11</v>
      </c>
      <c r="C9" s="378" t="s">
        <v>55</v>
      </c>
      <c r="D9" s="491"/>
      <c r="E9" s="491"/>
      <c r="F9" s="491"/>
      <c r="G9" s="491"/>
      <c r="H9" s="491" t="e">
        <v>#VALUE!</v>
      </c>
      <c r="I9" s="491"/>
      <c r="J9" s="491"/>
      <c r="K9" s="491"/>
      <c r="L9" s="491" t="e">
        <v>#VALUE!</v>
      </c>
      <c r="M9" s="491"/>
      <c r="N9" s="554"/>
      <c r="O9" s="555"/>
      <c r="P9" s="555"/>
      <c r="Q9" s="556">
        <v>0</v>
      </c>
      <c r="R9" s="555"/>
      <c r="S9" s="555"/>
      <c r="T9" s="557"/>
      <c r="U9" s="558">
        <f>SUM(U12:U13)</f>
        <v>0</v>
      </c>
      <c r="V9" s="554"/>
      <c r="W9" s="735">
        <f>'Balance Sheet FINAL'!F30</f>
        <v>1507.4381820929798</v>
      </c>
      <c r="X9" s="560"/>
      <c r="Y9" s="381"/>
      <c r="Z9" s="561">
        <v>2580000000</v>
      </c>
      <c r="AA9" s="554"/>
      <c r="AB9" s="554"/>
      <c r="AC9" s="559"/>
      <c r="AD9" s="381"/>
      <c r="AE9" s="513"/>
      <c r="AF9" s="53"/>
      <c r="AG9" s="514"/>
      <c r="AH9" s="562" t="s">
        <v>26</v>
      </c>
      <c r="AI9" s="45"/>
      <c r="AJ9" s="40"/>
      <c r="AK9" s="45"/>
      <c r="AL9" s="45"/>
      <c r="AM9" s="75"/>
      <c r="AN9" s="513"/>
      <c r="AO9" s="53"/>
      <c r="AP9" s="514"/>
    </row>
    <row r="10" spans="1:42" ht="19.5" customHeight="1" hidden="1">
      <c r="A10" s="376"/>
      <c r="B10" s="377"/>
      <c r="C10" s="565" t="s">
        <v>205</v>
      </c>
      <c r="D10" s="491"/>
      <c r="E10" s="491"/>
      <c r="F10" s="491"/>
      <c r="G10" s="566"/>
      <c r="H10" s="567" t="e">
        <v>#VALUE!</v>
      </c>
      <c r="I10" s="568"/>
      <c r="J10" s="491"/>
      <c r="K10" s="566"/>
      <c r="L10" s="567" t="e">
        <v>#VALUE!</v>
      </c>
      <c r="M10" s="567"/>
      <c r="N10" s="554"/>
      <c r="O10" s="570"/>
      <c r="P10" s="571"/>
      <c r="Q10" s="572">
        <v>0</v>
      </c>
      <c r="R10" s="603"/>
      <c r="S10" s="555"/>
      <c r="T10" s="574"/>
      <c r="U10" s="604">
        <v>0</v>
      </c>
      <c r="V10" s="606"/>
      <c r="W10" s="736">
        <v>0</v>
      </c>
      <c r="X10" s="560"/>
      <c r="Y10" s="381"/>
      <c r="Z10" s="605">
        <v>0</v>
      </c>
      <c r="AA10" s="606"/>
      <c r="AB10" s="554"/>
      <c r="AC10" s="559"/>
      <c r="AD10" s="381"/>
      <c r="AE10" s="513"/>
      <c r="AF10" s="53">
        <v>-4000000</v>
      </c>
      <c r="AG10" s="514"/>
      <c r="AH10" s="24" t="s">
        <v>23</v>
      </c>
      <c r="AI10" s="24" t="s">
        <v>24</v>
      </c>
      <c r="AJ10" s="607" t="s">
        <v>206</v>
      </c>
      <c r="AK10" s="45" t="s">
        <v>188</v>
      </c>
      <c r="AL10" s="24" t="s">
        <v>72</v>
      </c>
      <c r="AM10" s="25" t="s">
        <v>25</v>
      </c>
      <c r="AN10" s="513"/>
      <c r="AO10" s="514"/>
      <c r="AP10" s="514" t="s">
        <v>203</v>
      </c>
    </row>
    <row r="11" spans="1:42" ht="19.5" customHeight="1" hidden="1">
      <c r="A11" s="376"/>
      <c r="B11" s="377"/>
      <c r="C11" s="565" t="s">
        <v>204</v>
      </c>
      <c r="D11" s="491"/>
      <c r="E11" s="491"/>
      <c r="F11" s="491"/>
      <c r="G11" s="590"/>
      <c r="H11" s="491">
        <v>0</v>
      </c>
      <c r="I11" s="569"/>
      <c r="J11" s="491"/>
      <c r="K11" s="590"/>
      <c r="L11" s="491">
        <v>0</v>
      </c>
      <c r="M11" s="491"/>
      <c r="N11" s="554"/>
      <c r="O11" s="591"/>
      <c r="P11" s="555"/>
      <c r="Q11" s="556">
        <v>0</v>
      </c>
      <c r="R11" s="573"/>
      <c r="S11" s="555"/>
      <c r="T11" s="585"/>
      <c r="U11" s="589">
        <v>0</v>
      </c>
      <c r="V11" s="575"/>
      <c r="W11" s="737">
        <v>0</v>
      </c>
      <c r="X11" s="560"/>
      <c r="Y11" s="381"/>
      <c r="Z11" s="608">
        <v>0</v>
      </c>
      <c r="AA11" s="575"/>
      <c r="AB11" s="554"/>
      <c r="AC11" s="559"/>
      <c r="AD11" s="381"/>
      <c r="AE11" s="513"/>
      <c r="AF11" s="53"/>
      <c r="AG11" s="514"/>
      <c r="AH11" s="45"/>
      <c r="AI11" s="45"/>
      <c r="AJ11" s="40"/>
      <c r="AK11" s="45"/>
      <c r="AL11" s="45"/>
      <c r="AM11" s="75"/>
      <c r="AN11" s="513"/>
      <c r="AO11" s="53"/>
      <c r="AP11" s="514"/>
    </row>
    <row r="12" spans="1:42" ht="19.5" customHeight="1">
      <c r="A12" s="576"/>
      <c r="B12" s="576"/>
      <c r="C12" s="565" t="s">
        <v>207</v>
      </c>
      <c r="D12" s="577"/>
      <c r="E12" s="578"/>
      <c r="F12" s="578"/>
      <c r="G12" s="579"/>
      <c r="H12" s="491" t="e">
        <v>#VALUE!</v>
      </c>
      <c r="I12" s="580"/>
      <c r="J12" s="578"/>
      <c r="K12" s="579"/>
      <c r="L12" s="491" t="e">
        <v>#VALUE!</v>
      </c>
      <c r="M12" s="578"/>
      <c r="N12" s="581"/>
      <c r="O12" s="582"/>
      <c r="P12" s="583"/>
      <c r="Q12" s="556">
        <v>2580000000</v>
      </c>
      <c r="R12" s="584"/>
      <c r="S12" s="583"/>
      <c r="T12" s="574"/>
      <c r="U12" s="732"/>
      <c r="V12" s="734"/>
      <c r="W12" s="738">
        <v>2282</v>
      </c>
      <c r="X12" s="586"/>
      <c r="Y12" s="381"/>
      <c r="Z12" s="605">
        <v>2580000000</v>
      </c>
      <c r="AA12" s="609"/>
      <c r="AB12" s="581"/>
      <c r="AC12" s="588"/>
      <c r="AD12" s="381"/>
      <c r="AE12" s="513">
        <v>2580000000</v>
      </c>
      <c r="AF12" s="53"/>
      <c r="AG12" s="514">
        <v>-1859000000</v>
      </c>
      <c r="AH12" s="24" t="s">
        <v>23</v>
      </c>
      <c r="AI12" s="24" t="s">
        <v>24</v>
      </c>
      <c r="AJ12" s="607" t="s">
        <v>208</v>
      </c>
      <c r="AK12" s="45" t="s">
        <v>188</v>
      </c>
      <c r="AL12" s="24" t="s">
        <v>72</v>
      </c>
      <c r="AM12" s="25" t="s">
        <v>25</v>
      </c>
      <c r="AN12" s="513"/>
      <c r="AO12" s="514"/>
      <c r="AP12" s="514" t="s">
        <v>203</v>
      </c>
    </row>
    <row r="13" spans="1:42" ht="19.5" customHeight="1">
      <c r="A13" s="576"/>
      <c r="B13" s="576"/>
      <c r="C13" s="565" t="s">
        <v>209</v>
      </c>
      <c r="D13" s="577"/>
      <c r="E13" s="578"/>
      <c r="F13" s="578"/>
      <c r="G13" s="579"/>
      <c r="H13" s="491"/>
      <c r="I13" s="580"/>
      <c r="J13" s="578"/>
      <c r="K13" s="579"/>
      <c r="L13" s="491"/>
      <c r="M13" s="578"/>
      <c r="N13" s="581"/>
      <c r="O13" s="582"/>
      <c r="P13" s="583"/>
      <c r="Q13" s="556"/>
      <c r="R13" s="584"/>
      <c r="S13" s="583"/>
      <c r="T13" s="601"/>
      <c r="U13" s="733"/>
      <c r="V13" s="734"/>
      <c r="W13" s="739">
        <v>-775</v>
      </c>
      <c r="X13" s="586"/>
      <c r="Y13" s="381"/>
      <c r="Z13" s="610">
        <v>0</v>
      </c>
      <c r="AA13" s="611"/>
      <c r="AB13" s="581"/>
      <c r="AC13" s="588"/>
      <c r="AD13" s="381"/>
      <c r="AE13" s="513"/>
      <c r="AF13" s="53"/>
      <c r="AG13" s="514"/>
      <c r="AH13" s="24"/>
      <c r="AI13" s="24"/>
      <c r="AJ13" s="607"/>
      <c r="AK13" s="45"/>
      <c r="AL13" s="24"/>
      <c r="AM13" s="25"/>
      <c r="AN13" s="513"/>
      <c r="AO13" s="53"/>
      <c r="AP13" s="514"/>
    </row>
    <row r="14" spans="1:42" ht="19.5" customHeight="1" hidden="1">
      <c r="A14" s="576"/>
      <c r="B14" s="576"/>
      <c r="C14" s="565" t="s">
        <v>63</v>
      </c>
      <c r="D14" s="577"/>
      <c r="E14" s="578"/>
      <c r="F14" s="578"/>
      <c r="G14" s="579"/>
      <c r="H14" s="491">
        <v>0</v>
      </c>
      <c r="I14" s="580"/>
      <c r="J14" s="578"/>
      <c r="K14" s="579"/>
      <c r="L14" s="491">
        <v>8</v>
      </c>
      <c r="M14" s="578"/>
      <c r="N14" s="581"/>
      <c r="O14" s="582"/>
      <c r="P14" s="583"/>
      <c r="Q14" s="556">
        <v>0</v>
      </c>
      <c r="R14" s="584"/>
      <c r="S14" s="583"/>
      <c r="T14" s="612"/>
      <c r="U14" s="613">
        <v>287</v>
      </c>
      <c r="V14" s="587"/>
      <c r="W14" s="613">
        <v>287</v>
      </c>
      <c r="X14" s="586"/>
      <c r="Y14" s="381"/>
      <c r="Z14" s="592"/>
      <c r="AA14" s="587"/>
      <c r="AB14" s="581"/>
      <c r="AC14" s="581"/>
      <c r="AD14" s="381"/>
      <c r="AE14" s="513"/>
      <c r="AF14" s="53"/>
      <c r="AG14" s="514"/>
      <c r="AH14" s="497"/>
      <c r="AI14" s="497"/>
      <c r="AJ14" s="41"/>
      <c r="AK14" s="497"/>
      <c r="AL14" s="497"/>
      <c r="AM14" s="498"/>
      <c r="AN14" s="513"/>
      <c r="AO14" s="53"/>
      <c r="AP14" s="514"/>
    </row>
    <row r="15" spans="1:42" ht="19.5" customHeight="1" hidden="1">
      <c r="A15" s="576"/>
      <c r="B15" s="576"/>
      <c r="C15" s="565" t="s">
        <v>210</v>
      </c>
      <c r="D15" s="577"/>
      <c r="E15" s="578"/>
      <c r="F15" s="578"/>
      <c r="G15" s="579"/>
      <c r="H15" s="491">
        <v>0</v>
      </c>
      <c r="I15" s="580"/>
      <c r="J15" s="578"/>
      <c r="K15" s="579"/>
      <c r="L15" s="491">
        <v>-661</v>
      </c>
      <c r="M15" s="578"/>
      <c r="N15" s="581"/>
      <c r="O15" s="614"/>
      <c r="P15" s="615"/>
      <c r="Q15" s="600">
        <v>0</v>
      </c>
      <c r="R15" s="616"/>
      <c r="S15" s="583"/>
      <c r="T15" s="612"/>
      <c r="U15" s="617">
        <v>0</v>
      </c>
      <c r="V15" s="611"/>
      <c r="W15" s="617">
        <v>0</v>
      </c>
      <c r="X15" s="586"/>
      <c r="Y15" s="381"/>
      <c r="Z15" s="602">
        <v>0</v>
      </c>
      <c r="AA15" s="611"/>
      <c r="AB15" s="581"/>
      <c r="AC15" s="581"/>
      <c r="AD15" s="381"/>
      <c r="AE15" s="513"/>
      <c r="AF15" s="53"/>
      <c r="AG15" s="514"/>
      <c r="AH15" s="45"/>
      <c r="AI15" s="45"/>
      <c r="AJ15" s="40"/>
      <c r="AK15" s="45"/>
      <c r="AL15" s="45"/>
      <c r="AM15" s="75"/>
      <c r="AN15" s="513"/>
      <c r="AO15" s="53"/>
      <c r="AP15" s="514"/>
    </row>
    <row r="16" spans="1:42" ht="19.5" customHeight="1" hidden="1">
      <c r="A16" s="576"/>
      <c r="B16" s="576"/>
      <c r="C16" s="565" t="s">
        <v>211</v>
      </c>
      <c r="D16" s="577"/>
      <c r="E16" s="578"/>
      <c r="F16" s="578"/>
      <c r="G16" s="618"/>
      <c r="H16" s="599">
        <v>0</v>
      </c>
      <c r="I16" s="619"/>
      <c r="J16" s="578"/>
      <c r="K16" s="618"/>
      <c r="L16" s="599">
        <v>0</v>
      </c>
      <c r="M16" s="620"/>
      <c r="N16" s="581"/>
      <c r="O16" s="615"/>
      <c r="P16" s="615"/>
      <c r="Q16" s="621"/>
      <c r="R16" s="616"/>
      <c r="S16" s="583"/>
      <c r="T16" s="612"/>
      <c r="U16" s="617"/>
      <c r="V16" s="611"/>
      <c r="W16" s="617"/>
      <c r="X16" s="586"/>
      <c r="Y16" s="381"/>
      <c r="Z16" s="564"/>
      <c r="AA16" s="611"/>
      <c r="AB16" s="581"/>
      <c r="AC16" s="581"/>
      <c r="AD16" s="381"/>
      <c r="AE16" s="513"/>
      <c r="AF16" s="53"/>
      <c r="AG16" s="514"/>
      <c r="AH16" s="45"/>
      <c r="AI16" s="45"/>
      <c r="AJ16" s="40"/>
      <c r="AK16" s="45"/>
      <c r="AL16" s="45"/>
      <c r="AM16" s="75"/>
      <c r="AN16" s="53"/>
      <c r="AO16" s="53"/>
      <c r="AP16" s="53"/>
    </row>
    <row r="17" spans="1:42" ht="8.25" customHeight="1">
      <c r="A17" s="376"/>
      <c r="B17" s="377"/>
      <c r="C17" s="378"/>
      <c r="D17" s="491"/>
      <c r="E17" s="491"/>
      <c r="F17" s="491"/>
      <c r="G17" s="491"/>
      <c r="H17" s="491"/>
      <c r="I17" s="491"/>
      <c r="J17" s="491"/>
      <c r="K17" s="491"/>
      <c r="L17" s="491"/>
      <c r="M17" s="491"/>
      <c r="N17" s="554"/>
      <c r="O17" s="555"/>
      <c r="P17" s="555"/>
      <c r="Q17" s="563"/>
      <c r="R17" s="555"/>
      <c r="S17" s="555"/>
      <c r="T17" s="612"/>
      <c r="U17" s="613"/>
      <c r="V17" s="554"/>
      <c r="W17" s="613"/>
      <c r="X17" s="560"/>
      <c r="Y17" s="381"/>
      <c r="Z17" s="554"/>
      <c r="AA17" s="554"/>
      <c r="AB17" s="554"/>
      <c r="AC17" s="559"/>
      <c r="AD17" s="381"/>
      <c r="AE17" s="622"/>
      <c r="AF17" s="623"/>
      <c r="AG17" s="624"/>
      <c r="AH17" s="625"/>
      <c r="AI17" s="625"/>
      <c r="AJ17" s="626"/>
      <c r="AK17" s="625"/>
      <c r="AL17" s="625"/>
      <c r="AM17" s="627"/>
      <c r="AN17" s="623"/>
      <c r="AO17" s="623"/>
      <c r="AP17" s="623"/>
    </row>
    <row r="18" spans="1:42" ht="24.75" customHeight="1">
      <c r="A18" s="376"/>
      <c r="B18" s="377"/>
      <c r="C18" s="843" t="s">
        <v>212</v>
      </c>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554"/>
      <c r="AB18" s="554"/>
      <c r="AC18" s="559"/>
      <c r="AD18" s="381"/>
      <c r="AE18" s="622"/>
      <c r="AF18" s="623"/>
      <c r="AG18" s="624"/>
      <c r="AH18" s="625"/>
      <c r="AI18" s="625"/>
      <c r="AJ18" s="626"/>
      <c r="AK18" s="625"/>
      <c r="AL18" s="625"/>
      <c r="AM18" s="627"/>
      <c r="AN18" s="623"/>
      <c r="AO18" s="623"/>
      <c r="AP18" s="623"/>
    </row>
    <row r="19" spans="1:47" ht="23.25" customHeight="1">
      <c r="A19" s="376"/>
      <c r="B19" s="377"/>
      <c r="C19" s="843" t="s">
        <v>219</v>
      </c>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554"/>
      <c r="AB19" s="554"/>
      <c r="AC19" s="559"/>
      <c r="AD19" s="381"/>
      <c r="AE19" s="525"/>
      <c r="AF19" s="62"/>
      <c r="AG19" s="526"/>
      <c r="AH19" s="45"/>
      <c r="AI19" s="628"/>
      <c r="AJ19" s="629"/>
      <c r="AK19" s="630"/>
      <c r="AL19" s="629"/>
      <c r="AM19" s="629"/>
      <c r="AN19" s="631"/>
      <c r="AO19" s="632"/>
      <c r="AP19" s="633"/>
      <c r="AQ19" s="633"/>
      <c r="AR19" s="633"/>
      <c r="AS19" s="633"/>
      <c r="AT19" s="633"/>
      <c r="AU19" s="633"/>
    </row>
    <row r="20" spans="1:47" ht="40.5" customHeight="1">
      <c r="A20" s="376"/>
      <c r="B20" s="377"/>
      <c r="C20" s="843" t="s">
        <v>220</v>
      </c>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554"/>
      <c r="AB20" s="554"/>
      <c r="AC20" s="559"/>
      <c r="AD20" s="381"/>
      <c r="AE20" s="62"/>
      <c r="AF20" s="62"/>
      <c r="AG20" s="62"/>
      <c r="AH20" s="45"/>
      <c r="AI20" s="628"/>
      <c r="AJ20" s="629"/>
      <c r="AK20" s="630"/>
      <c r="AL20" s="629"/>
      <c r="AM20" s="629"/>
      <c r="AN20" s="631"/>
      <c r="AO20" s="632"/>
      <c r="AP20" s="634"/>
      <c r="AQ20" s="634"/>
      <c r="AR20" s="634"/>
      <c r="AS20" s="634"/>
      <c r="AT20" s="634"/>
      <c r="AU20" s="634"/>
    </row>
    <row r="21" spans="1:42" s="642" customFormat="1" ht="9.75" customHeight="1" thickBot="1">
      <c r="A21" s="635"/>
      <c r="B21" s="635"/>
      <c r="C21" s="636"/>
      <c r="D21" s="637"/>
      <c r="E21" s="637"/>
      <c r="F21" s="637"/>
      <c r="G21" s="637"/>
      <c r="H21" s="637"/>
      <c r="I21" s="637"/>
      <c r="J21" s="637"/>
      <c r="K21" s="637"/>
      <c r="L21" s="637"/>
      <c r="M21" s="637"/>
      <c r="N21" s="638"/>
      <c r="O21" s="639"/>
      <c r="P21" s="639"/>
      <c r="Q21" s="639"/>
      <c r="R21" s="639"/>
      <c r="S21" s="639"/>
      <c r="T21" s="640"/>
      <c r="U21" s="638"/>
      <c r="V21" s="638"/>
      <c r="W21" s="638"/>
      <c r="X21" s="641"/>
      <c r="Z21" s="638"/>
      <c r="AA21" s="638"/>
      <c r="AB21" s="638"/>
      <c r="AC21" s="643"/>
      <c r="AE21" s="644"/>
      <c r="AF21" s="644"/>
      <c r="AG21" s="644"/>
      <c r="AH21" s="645"/>
      <c r="AI21" s="645"/>
      <c r="AJ21" s="645"/>
      <c r="AK21" s="645"/>
      <c r="AL21" s="645"/>
      <c r="AM21" s="646"/>
      <c r="AN21" s="644"/>
      <c r="AO21" s="644"/>
      <c r="AP21" s="644"/>
    </row>
    <row r="22" spans="1:39" ht="19.5" customHeight="1">
      <c r="A22" s="576"/>
      <c r="B22" s="576"/>
      <c r="C22" s="647"/>
      <c r="D22" s="490"/>
      <c r="E22" s="490"/>
      <c r="F22" s="490"/>
      <c r="G22" s="490"/>
      <c r="H22" s="490"/>
      <c r="I22" s="490"/>
      <c r="J22" s="490"/>
      <c r="K22" s="490"/>
      <c r="L22" s="490"/>
      <c r="M22" s="490"/>
      <c r="N22" s="648"/>
      <c r="O22" s="490"/>
      <c r="P22" s="490"/>
      <c r="Q22" s="490"/>
      <c r="R22" s="490"/>
      <c r="S22" s="490"/>
      <c r="T22" s="612"/>
      <c r="U22" s="648"/>
      <c r="V22" s="648"/>
      <c r="W22" s="648"/>
      <c r="X22" s="649"/>
      <c r="Y22" s="381"/>
      <c r="Z22" s="648"/>
      <c r="AA22" s="648"/>
      <c r="AB22" s="648"/>
      <c r="AC22" s="648"/>
      <c r="AD22" s="381"/>
      <c r="AM22" s="75"/>
    </row>
    <row r="23" spans="1:39" ht="19.5" customHeight="1">
      <c r="A23" s="576"/>
      <c r="B23" s="576"/>
      <c r="C23" s="647"/>
      <c r="D23" s="490"/>
      <c r="E23" s="490"/>
      <c r="F23" s="490"/>
      <c r="G23" s="490"/>
      <c r="H23" s="490"/>
      <c r="I23" s="490"/>
      <c r="J23" s="490"/>
      <c r="K23" s="490"/>
      <c r="L23" s="647"/>
      <c r="M23" s="647"/>
      <c r="N23" s="648"/>
      <c r="O23" s="490"/>
      <c r="P23" s="490"/>
      <c r="Q23" s="647"/>
      <c r="R23" s="490"/>
      <c r="S23" s="490"/>
      <c r="T23" s="612"/>
      <c r="U23" s="650"/>
      <c r="V23" s="648"/>
      <c r="W23" s="650"/>
      <c r="X23" s="649"/>
      <c r="Y23" s="381"/>
      <c r="Z23" s="650"/>
      <c r="AA23" s="648"/>
      <c r="AB23" s="648"/>
      <c r="AC23" s="648"/>
      <c r="AD23" s="381"/>
      <c r="AM23" s="75"/>
    </row>
    <row r="24" spans="1:39" ht="19.5" customHeight="1">
      <c r="A24" s="576"/>
      <c r="B24" s="576"/>
      <c r="C24" s="578"/>
      <c r="D24" s="380" t="s">
        <v>73</v>
      </c>
      <c r="E24" s="490"/>
      <c r="F24" s="490"/>
      <c r="G24" s="490"/>
      <c r="H24" s="490"/>
      <c r="I24" s="490"/>
      <c r="J24" s="490"/>
      <c r="K24" s="490"/>
      <c r="L24" s="647"/>
      <c r="M24" s="647"/>
      <c r="N24" s="648"/>
      <c r="O24" s="490"/>
      <c r="P24" s="490"/>
      <c r="Q24" s="647"/>
      <c r="R24" s="490"/>
      <c r="S24" s="490"/>
      <c r="T24" s="612"/>
      <c r="U24" s="650"/>
      <c r="V24" s="648"/>
      <c r="W24" s="650"/>
      <c r="X24" s="649"/>
      <c r="Y24" s="381"/>
      <c r="Z24" s="650"/>
      <c r="AA24" s="648"/>
      <c r="AB24" s="648"/>
      <c r="AC24" s="648"/>
      <c r="AD24" s="381"/>
      <c r="AM24" s="75"/>
    </row>
    <row r="25" spans="2:39" ht="19.5" customHeight="1">
      <c r="B25" s="651" t="s">
        <v>39</v>
      </c>
      <c r="C25" s="652"/>
      <c r="D25" s="691" t="s">
        <v>73</v>
      </c>
      <c r="E25" s="692"/>
      <c r="F25" s="692"/>
      <c r="G25" s="653"/>
      <c r="H25" s="653"/>
      <c r="I25" s="653"/>
      <c r="J25" s="653"/>
      <c r="K25" s="653"/>
      <c r="L25" s="653"/>
      <c r="M25" s="653"/>
      <c r="N25" s="654"/>
      <c r="O25" s="653"/>
      <c r="P25" s="653"/>
      <c r="Q25" s="647"/>
      <c r="R25" s="653"/>
      <c r="S25" s="653"/>
      <c r="U25" s="650"/>
      <c r="V25" s="655"/>
      <c r="W25" s="650"/>
      <c r="X25" s="656"/>
      <c r="Z25" s="650"/>
      <c r="AA25" s="655"/>
      <c r="AB25" s="655"/>
      <c r="AC25" s="655"/>
      <c r="AM25" s="75"/>
    </row>
    <row r="26" spans="2:39" ht="15">
      <c r="B26" s="657" t="s">
        <v>41</v>
      </c>
      <c r="C26" s="658" t="s">
        <v>40</v>
      </c>
      <c r="D26" s="693"/>
      <c r="E26" s="693"/>
      <c r="F26" s="693"/>
      <c r="G26" s="659"/>
      <c r="H26" s="659" t="s">
        <v>73</v>
      </c>
      <c r="I26" s="659"/>
      <c r="J26" s="659"/>
      <c r="K26" s="659"/>
      <c r="L26" s="659" t="s">
        <v>73</v>
      </c>
      <c r="M26" s="659"/>
      <c r="N26" s="660"/>
      <c r="O26" s="659"/>
      <c r="P26" s="659"/>
      <c r="Q26" s="647"/>
      <c r="R26" s="659"/>
      <c r="S26" s="659"/>
      <c r="U26" s="650"/>
      <c r="V26" s="660"/>
      <c r="W26" s="650"/>
      <c r="X26" s="661"/>
      <c r="Z26" s="650"/>
      <c r="AA26" s="660"/>
      <c r="AB26" s="660"/>
      <c r="AC26" s="660"/>
      <c r="AM26" s="75"/>
    </row>
    <row r="27" spans="2:39" ht="25.5" customHeight="1">
      <c r="B27" s="652" t="s">
        <v>42</v>
      </c>
      <c r="C27" s="662"/>
      <c r="D27" s="663"/>
      <c r="E27" s="663"/>
      <c r="F27" s="663"/>
      <c r="G27" s="663"/>
      <c r="H27" s="663"/>
      <c r="I27" s="663"/>
      <c r="J27" s="663"/>
      <c r="K27" s="663"/>
      <c r="L27" s="663"/>
      <c r="M27" s="663"/>
      <c r="N27" s="654"/>
      <c r="O27" s="663"/>
      <c r="P27" s="663"/>
      <c r="Q27" s="663"/>
      <c r="R27" s="663"/>
      <c r="S27" s="664"/>
      <c r="U27" s="665"/>
      <c r="V27" s="665"/>
      <c r="W27" s="665"/>
      <c r="X27" s="666"/>
      <c r="Z27" s="665"/>
      <c r="AA27" s="665"/>
      <c r="AB27" s="654"/>
      <c r="AC27" s="654"/>
      <c r="AM27" s="75"/>
    </row>
    <row r="28" spans="2:39" ht="15">
      <c r="B28" s="652" t="s">
        <v>186</v>
      </c>
      <c r="C28" s="662"/>
      <c r="D28" s="379" t="s">
        <v>73</v>
      </c>
      <c r="E28" s="664"/>
      <c r="F28" s="664"/>
      <c r="G28" s="664"/>
      <c r="H28" s="664"/>
      <c r="I28" s="664"/>
      <c r="J28" s="664"/>
      <c r="K28" s="664"/>
      <c r="L28" s="664"/>
      <c r="M28" s="664"/>
      <c r="N28" s="654"/>
      <c r="O28" s="664"/>
      <c r="P28" s="664"/>
      <c r="Q28" s="664"/>
      <c r="R28" s="664"/>
      <c r="S28" s="664"/>
      <c r="U28" s="654"/>
      <c r="V28" s="654"/>
      <c r="W28" s="654"/>
      <c r="X28" s="666"/>
      <c r="Z28" s="654"/>
      <c r="AA28" s="654"/>
      <c r="AB28" s="654"/>
      <c r="AC28" s="654"/>
      <c r="AM28" s="75"/>
    </row>
    <row r="29" spans="2:39" ht="15">
      <c r="B29" s="652" t="s">
        <v>42</v>
      </c>
      <c r="C29" s="662"/>
      <c r="D29" s="379" t="s">
        <v>73</v>
      </c>
      <c r="E29" s="664"/>
      <c r="F29" s="664"/>
      <c r="G29" s="664"/>
      <c r="H29" s="664"/>
      <c r="I29" s="664"/>
      <c r="J29" s="664"/>
      <c r="K29" s="664"/>
      <c r="L29" s="664"/>
      <c r="M29" s="664"/>
      <c r="N29" s="654"/>
      <c r="O29" s="664"/>
      <c r="P29" s="664"/>
      <c r="Q29" s="664"/>
      <c r="R29" s="664"/>
      <c r="S29" s="664"/>
      <c r="U29" s="654"/>
      <c r="V29" s="654"/>
      <c r="W29" s="654"/>
      <c r="X29" s="666"/>
      <c r="Z29" s="654"/>
      <c r="AA29" s="654"/>
      <c r="AB29" s="654"/>
      <c r="AC29" s="654"/>
      <c r="AH29" s="45"/>
      <c r="AI29" s="45"/>
      <c r="AJ29" s="45"/>
      <c r="AK29" s="45"/>
      <c r="AL29" s="45"/>
      <c r="AM29" s="75"/>
    </row>
    <row r="30" spans="2:39" ht="15">
      <c r="B30" s="652"/>
      <c r="C30" s="662"/>
      <c r="D30" s="667"/>
      <c r="E30" s="667"/>
      <c r="F30" s="667"/>
      <c r="G30" s="667"/>
      <c r="H30" s="667"/>
      <c r="I30" s="667"/>
      <c r="J30" s="667"/>
      <c r="K30" s="667"/>
      <c r="L30" s="667"/>
      <c r="M30" s="667"/>
      <c r="N30" s="654"/>
      <c r="O30" s="667"/>
      <c r="P30" s="667"/>
      <c r="Q30" s="667"/>
      <c r="R30" s="667"/>
      <c r="S30" s="664"/>
      <c r="U30" s="668"/>
      <c r="V30" s="668"/>
      <c r="W30" s="668"/>
      <c r="X30" s="666"/>
      <c r="Z30" s="668"/>
      <c r="AA30" s="668"/>
      <c r="AB30" s="654"/>
      <c r="AC30" s="654"/>
      <c r="AH30" s="45"/>
      <c r="AI30" s="45"/>
      <c r="AJ30" s="45"/>
      <c r="AK30" s="45"/>
      <c r="AL30" s="45"/>
      <c r="AM30" s="75"/>
    </row>
    <row r="31" spans="1:42" ht="12.75">
      <c r="A31" s="371"/>
      <c r="B31" s="669"/>
      <c r="C31" s="658" t="s">
        <v>44</v>
      </c>
      <c r="D31" s="670"/>
      <c r="E31" s="670"/>
      <c r="F31" s="670"/>
      <c r="G31" s="670"/>
      <c r="H31" s="670">
        <v>0</v>
      </c>
      <c r="I31" s="670"/>
      <c r="J31" s="670"/>
      <c r="K31" s="670"/>
      <c r="L31" s="670">
        <v>0</v>
      </c>
      <c r="M31" s="670"/>
      <c r="N31" s="654"/>
      <c r="O31" s="670"/>
      <c r="P31" s="670"/>
      <c r="Q31" s="670">
        <v>0</v>
      </c>
      <c r="R31" s="670"/>
      <c r="S31" s="664"/>
      <c r="U31" s="671">
        <v>0</v>
      </c>
      <c r="V31" s="671"/>
      <c r="W31" s="671">
        <v>0</v>
      </c>
      <c r="X31" s="666"/>
      <c r="Z31" s="671">
        <v>0</v>
      </c>
      <c r="AA31" s="671"/>
      <c r="AB31" s="654"/>
      <c r="AC31" s="654"/>
      <c r="AH31" s="45"/>
      <c r="AI31" s="45"/>
      <c r="AJ31" s="45"/>
      <c r="AK31" s="45"/>
      <c r="AL31" s="45"/>
      <c r="AM31" s="75"/>
      <c r="AN31" s="371"/>
      <c r="AO31" s="371"/>
      <c r="AP31" s="371"/>
    </row>
    <row r="32" spans="1:42" ht="12.75">
      <c r="A32" s="371"/>
      <c r="B32" s="672"/>
      <c r="C32" s="673"/>
      <c r="D32" s="664"/>
      <c r="E32" s="664"/>
      <c r="F32" s="664"/>
      <c r="G32" s="664"/>
      <c r="H32" s="664"/>
      <c r="I32" s="664"/>
      <c r="J32" s="664"/>
      <c r="K32" s="664"/>
      <c r="L32" s="664"/>
      <c r="M32" s="664"/>
      <c r="N32" s="654"/>
      <c r="O32" s="664"/>
      <c r="P32" s="664"/>
      <c r="Q32" s="664"/>
      <c r="R32" s="664"/>
      <c r="S32" s="664"/>
      <c r="U32" s="654"/>
      <c r="V32" s="654"/>
      <c r="W32" s="654"/>
      <c r="X32" s="666"/>
      <c r="Z32" s="654"/>
      <c r="AA32" s="654"/>
      <c r="AB32" s="654"/>
      <c r="AC32" s="654"/>
      <c r="AH32" s="45"/>
      <c r="AI32" s="45"/>
      <c r="AJ32" s="45"/>
      <c r="AK32" s="45"/>
      <c r="AL32" s="45"/>
      <c r="AM32" s="75"/>
      <c r="AN32" s="371"/>
      <c r="AO32" s="371"/>
      <c r="AP32" s="371"/>
    </row>
    <row r="33" spans="1:42" ht="15">
      <c r="A33" s="371"/>
      <c r="B33" s="651" t="s">
        <v>45</v>
      </c>
      <c r="D33" s="674"/>
      <c r="E33" s="674"/>
      <c r="F33" s="674"/>
      <c r="G33" s="674"/>
      <c r="H33" s="674"/>
      <c r="I33" s="674"/>
      <c r="J33" s="674"/>
      <c r="K33" s="674"/>
      <c r="L33" s="674"/>
      <c r="M33" s="674"/>
      <c r="N33" s="554"/>
      <c r="O33" s="674"/>
      <c r="P33" s="674"/>
      <c r="Q33" s="674"/>
      <c r="R33" s="674"/>
      <c r="S33" s="674"/>
      <c r="U33" s="675"/>
      <c r="V33" s="675"/>
      <c r="W33" s="675"/>
      <c r="X33" s="676"/>
      <c r="Z33" s="675"/>
      <c r="AA33" s="675"/>
      <c r="AB33" s="675"/>
      <c r="AC33" s="675"/>
      <c r="AH33" s="45"/>
      <c r="AI33" s="45"/>
      <c r="AJ33" s="45"/>
      <c r="AK33" s="45"/>
      <c r="AL33" s="45"/>
      <c r="AM33" s="75"/>
      <c r="AN33" s="371"/>
      <c r="AO33" s="371"/>
      <c r="AP33" s="371"/>
    </row>
    <row r="34" spans="1:42" ht="15">
      <c r="A34" s="371"/>
      <c r="B34" s="677" t="s">
        <v>213</v>
      </c>
      <c r="D34" s="689" t="s">
        <v>73</v>
      </c>
      <c r="E34" s="674"/>
      <c r="F34" s="674"/>
      <c r="G34" s="674"/>
      <c r="H34" s="678" t="e">
        <v>#VALUE!</v>
      </c>
      <c r="I34" s="674"/>
      <c r="J34" s="674"/>
      <c r="K34" s="674"/>
      <c r="L34" s="678" t="e">
        <v>#VALUE!</v>
      </c>
      <c r="M34" s="674"/>
      <c r="N34" s="554"/>
      <c r="O34" s="674"/>
      <c r="P34" s="674"/>
      <c r="Q34" s="678" t="e">
        <v>#VALUE!</v>
      </c>
      <c r="R34" s="674"/>
      <c r="S34" s="674"/>
      <c r="U34" s="679" t="e">
        <v>#VALUE!</v>
      </c>
      <c r="V34" s="675"/>
      <c r="W34" s="679" t="e">
        <v>#VALUE!</v>
      </c>
      <c r="X34" s="676"/>
      <c r="Z34" s="679" t="e">
        <v>#VALUE!</v>
      </c>
      <c r="AA34" s="675"/>
      <c r="AB34" s="675"/>
      <c r="AC34" s="675"/>
      <c r="AH34" s="45"/>
      <c r="AI34" s="45"/>
      <c r="AJ34" s="45"/>
      <c r="AK34" s="45"/>
      <c r="AL34" s="45"/>
      <c r="AM34" s="75"/>
      <c r="AN34" s="371"/>
      <c r="AO34" s="371"/>
      <c r="AP34" s="371"/>
    </row>
    <row r="35" spans="1:42" ht="15">
      <c r="A35" s="371"/>
      <c r="C35" s="680">
        <v>0</v>
      </c>
      <c r="D35" s="689" t="s">
        <v>73</v>
      </c>
      <c r="E35" s="674"/>
      <c r="F35" s="674"/>
      <c r="G35" s="674"/>
      <c r="H35" s="593" t="e">
        <v>#VALUE!</v>
      </c>
      <c r="I35" s="674"/>
      <c r="J35" s="674"/>
      <c r="K35" s="674"/>
      <c r="L35" s="593" t="e">
        <v>#VALUE!</v>
      </c>
      <c r="M35" s="674"/>
      <c r="N35" s="554"/>
      <c r="O35" s="674"/>
      <c r="P35" s="674"/>
      <c r="Q35" s="593" t="e">
        <v>#VALUE!</v>
      </c>
      <c r="R35" s="674"/>
      <c r="S35" s="674"/>
      <c r="U35" s="594" t="e">
        <v>#VALUE!</v>
      </c>
      <c r="V35" s="675"/>
      <c r="W35" s="594" t="e">
        <v>#VALUE!</v>
      </c>
      <c r="X35" s="676"/>
      <c r="Z35" s="594" t="e">
        <v>#VALUE!</v>
      </c>
      <c r="AA35" s="675"/>
      <c r="AB35" s="675"/>
      <c r="AC35" s="675"/>
      <c r="AH35" s="45"/>
      <c r="AI35" s="45"/>
      <c r="AJ35" s="45"/>
      <c r="AK35" s="45"/>
      <c r="AL35" s="45"/>
      <c r="AM35" s="75"/>
      <c r="AN35" s="371"/>
      <c r="AO35" s="371"/>
      <c r="AP35" s="371"/>
    </row>
    <row r="36" spans="1:42" ht="15">
      <c r="A36" s="371"/>
      <c r="C36" s="680">
        <v>0</v>
      </c>
      <c r="D36" s="689" t="s">
        <v>73</v>
      </c>
      <c r="E36" s="674"/>
      <c r="F36" s="674"/>
      <c r="G36" s="674"/>
      <c r="H36" s="597" t="e">
        <v>#VALUE!</v>
      </c>
      <c r="I36" s="674"/>
      <c r="J36" s="674"/>
      <c r="K36" s="674"/>
      <c r="L36" s="597" t="e">
        <v>#VALUE!</v>
      </c>
      <c r="M36" s="674"/>
      <c r="N36" s="554"/>
      <c r="O36" s="674"/>
      <c r="P36" s="674"/>
      <c r="Q36" s="597" t="e">
        <v>#VALUE!</v>
      </c>
      <c r="R36" s="674"/>
      <c r="S36" s="674"/>
      <c r="U36" s="598" t="e">
        <v>#VALUE!</v>
      </c>
      <c r="V36" s="675"/>
      <c r="W36" s="598" t="e">
        <v>#VALUE!</v>
      </c>
      <c r="X36" s="676"/>
      <c r="Z36" s="598" t="e">
        <v>#VALUE!</v>
      </c>
      <c r="AA36" s="675"/>
      <c r="AB36" s="675"/>
      <c r="AC36" s="675"/>
      <c r="AH36" s="45"/>
      <c r="AI36" s="45"/>
      <c r="AJ36" s="45"/>
      <c r="AK36" s="45"/>
      <c r="AL36" s="45"/>
      <c r="AM36" s="75"/>
      <c r="AN36" s="371"/>
      <c r="AO36" s="371"/>
      <c r="AP36" s="371"/>
    </row>
    <row r="37" spans="1:42" ht="15">
      <c r="A37" s="371"/>
      <c r="D37" s="689" t="s">
        <v>73</v>
      </c>
      <c r="E37" s="674"/>
      <c r="F37" s="674"/>
      <c r="G37" s="674"/>
      <c r="H37" s="674"/>
      <c r="I37" s="674"/>
      <c r="J37" s="674"/>
      <c r="K37" s="674"/>
      <c r="L37" s="674"/>
      <c r="M37" s="674"/>
      <c r="N37" s="554"/>
      <c r="O37" s="674"/>
      <c r="P37" s="674"/>
      <c r="Q37" s="674"/>
      <c r="R37" s="674"/>
      <c r="S37" s="674"/>
      <c r="U37" s="675"/>
      <c r="V37" s="675"/>
      <c r="W37" s="675"/>
      <c r="X37" s="676"/>
      <c r="Z37" s="675"/>
      <c r="AA37" s="675"/>
      <c r="AB37" s="675"/>
      <c r="AC37" s="675"/>
      <c r="AH37" s="45"/>
      <c r="AI37" s="45"/>
      <c r="AJ37" s="45"/>
      <c r="AK37" s="45"/>
      <c r="AL37" s="45"/>
      <c r="AM37" s="75"/>
      <c r="AN37" s="371"/>
      <c r="AO37" s="371"/>
      <c r="AP37" s="371"/>
    </row>
    <row r="38" spans="1:42" ht="15">
      <c r="A38" s="371"/>
      <c r="B38" s="677" t="s">
        <v>214</v>
      </c>
      <c r="D38" s="674"/>
      <c r="E38" s="674"/>
      <c r="F38" s="674"/>
      <c r="G38" s="674"/>
      <c r="H38" s="678" t="e">
        <v>#VALUE!</v>
      </c>
      <c r="I38" s="674"/>
      <c r="J38" s="674"/>
      <c r="K38" s="674"/>
      <c r="L38" s="678" t="e">
        <v>#VALUE!</v>
      </c>
      <c r="M38" s="674"/>
      <c r="N38" s="554"/>
      <c r="O38" s="674"/>
      <c r="P38" s="674"/>
      <c r="Q38" s="678" t="e">
        <v>#VALUE!</v>
      </c>
      <c r="R38" s="674"/>
      <c r="S38" s="674"/>
      <c r="U38" s="679" t="e">
        <v>#VALUE!</v>
      </c>
      <c r="V38" s="675"/>
      <c r="W38" s="679" t="e">
        <v>#VALUE!</v>
      </c>
      <c r="X38" s="676"/>
      <c r="Z38" s="679" t="e">
        <v>#VALUE!</v>
      </c>
      <c r="AA38" s="675"/>
      <c r="AB38" s="675"/>
      <c r="AC38" s="675"/>
      <c r="AH38" s="45"/>
      <c r="AI38" s="45"/>
      <c r="AJ38" s="45"/>
      <c r="AK38" s="45"/>
      <c r="AL38" s="45"/>
      <c r="AM38" s="75"/>
      <c r="AN38" s="371"/>
      <c r="AO38" s="371"/>
      <c r="AP38" s="371"/>
    </row>
    <row r="39" spans="1:42" ht="15">
      <c r="A39" s="371"/>
      <c r="C39" s="680">
        <v>0</v>
      </c>
      <c r="D39" s="674"/>
      <c r="E39" s="674"/>
      <c r="F39" s="674"/>
      <c r="G39" s="674"/>
      <c r="H39" s="593" t="e">
        <v>#VALUE!</v>
      </c>
      <c r="I39" s="674"/>
      <c r="J39" s="674"/>
      <c r="K39" s="674"/>
      <c r="L39" s="593" t="e">
        <v>#VALUE!</v>
      </c>
      <c r="M39" s="674"/>
      <c r="N39" s="554"/>
      <c r="O39" s="674"/>
      <c r="P39" s="674"/>
      <c r="Q39" s="593" t="e">
        <v>#VALUE!</v>
      </c>
      <c r="R39" s="674"/>
      <c r="S39" s="674"/>
      <c r="U39" s="594" t="e">
        <v>#VALUE!</v>
      </c>
      <c r="V39" s="675"/>
      <c r="W39" s="594" t="e">
        <v>#VALUE!</v>
      </c>
      <c r="X39" s="676"/>
      <c r="Z39" s="594" t="e">
        <v>#VALUE!</v>
      </c>
      <c r="AA39" s="675"/>
      <c r="AB39" s="675"/>
      <c r="AC39" s="675"/>
      <c r="AH39" s="45"/>
      <c r="AI39" s="45"/>
      <c r="AJ39" s="45"/>
      <c r="AK39" s="45"/>
      <c r="AL39" s="45"/>
      <c r="AM39" s="75"/>
      <c r="AN39" s="371"/>
      <c r="AO39" s="371"/>
      <c r="AP39" s="371"/>
    </row>
    <row r="40" spans="1:42" ht="15">
      <c r="A40" s="371"/>
      <c r="C40" s="680">
        <v>0</v>
      </c>
      <c r="D40" s="674"/>
      <c r="E40" s="674"/>
      <c r="F40" s="674"/>
      <c r="G40" s="674"/>
      <c r="H40" s="597" t="e">
        <v>#VALUE!</v>
      </c>
      <c r="I40" s="674"/>
      <c r="J40" s="674"/>
      <c r="K40" s="674"/>
      <c r="L40" s="597" t="e">
        <v>#VALUE!</v>
      </c>
      <c r="M40" s="674"/>
      <c r="N40" s="554"/>
      <c r="O40" s="674"/>
      <c r="P40" s="674"/>
      <c r="Q40" s="597" t="e">
        <v>#VALUE!</v>
      </c>
      <c r="R40" s="674"/>
      <c r="S40" s="674"/>
      <c r="U40" s="598" t="e">
        <v>#VALUE!</v>
      </c>
      <c r="V40" s="675"/>
      <c r="W40" s="598" t="e">
        <v>#VALUE!</v>
      </c>
      <c r="X40" s="676"/>
      <c r="Z40" s="598" t="e">
        <v>#VALUE!</v>
      </c>
      <c r="AA40" s="675"/>
      <c r="AB40" s="675"/>
      <c r="AC40" s="675"/>
      <c r="AH40" s="45"/>
      <c r="AI40" s="45"/>
      <c r="AJ40" s="45"/>
      <c r="AK40" s="45"/>
      <c r="AL40" s="45"/>
      <c r="AM40" s="75"/>
      <c r="AN40" s="371"/>
      <c r="AO40" s="371"/>
      <c r="AP40" s="371"/>
    </row>
    <row r="41" spans="1:42" ht="15">
      <c r="A41" s="371"/>
      <c r="D41" s="674"/>
      <c r="E41" s="674"/>
      <c r="F41" s="674"/>
      <c r="G41" s="674"/>
      <c r="H41" s="674"/>
      <c r="I41" s="674"/>
      <c r="J41" s="674"/>
      <c r="K41" s="674"/>
      <c r="L41" s="674"/>
      <c r="M41" s="674"/>
      <c r="N41" s="554"/>
      <c r="O41" s="674"/>
      <c r="P41" s="674"/>
      <c r="Q41" s="674"/>
      <c r="R41" s="674"/>
      <c r="S41" s="674"/>
      <c r="U41" s="675"/>
      <c r="V41" s="675"/>
      <c r="W41" s="675"/>
      <c r="X41" s="676"/>
      <c r="Z41" s="675"/>
      <c r="AA41" s="675"/>
      <c r="AB41" s="675"/>
      <c r="AC41" s="675"/>
      <c r="AH41" s="45"/>
      <c r="AI41" s="45"/>
      <c r="AJ41" s="45"/>
      <c r="AK41" s="45"/>
      <c r="AL41" s="45"/>
      <c r="AM41" s="75"/>
      <c r="AN41" s="371"/>
      <c r="AO41" s="371"/>
      <c r="AP41" s="371"/>
    </row>
    <row r="42" spans="1:42" ht="15">
      <c r="A42" s="371"/>
      <c r="B42" s="677" t="s">
        <v>215</v>
      </c>
      <c r="D42" s="674"/>
      <c r="E42" s="674"/>
      <c r="F42" s="674"/>
      <c r="G42" s="674"/>
      <c r="H42" s="678" t="e">
        <v>#VALUE!</v>
      </c>
      <c r="I42" s="674"/>
      <c r="J42" s="674"/>
      <c r="K42" s="674"/>
      <c r="L42" s="678" t="e">
        <v>#VALUE!</v>
      </c>
      <c r="M42" s="674"/>
      <c r="N42" s="554"/>
      <c r="O42" s="674"/>
      <c r="P42" s="674"/>
      <c r="Q42" s="678" t="e">
        <v>#VALUE!</v>
      </c>
      <c r="R42" s="674"/>
      <c r="S42" s="674"/>
      <c r="U42" s="679" t="e">
        <v>#VALUE!</v>
      </c>
      <c r="V42" s="675"/>
      <c r="W42" s="679" t="e">
        <v>#VALUE!</v>
      </c>
      <c r="X42" s="676"/>
      <c r="Z42" s="679" t="e">
        <v>#VALUE!</v>
      </c>
      <c r="AA42" s="675"/>
      <c r="AB42" s="675"/>
      <c r="AC42" s="675"/>
      <c r="AH42" s="45"/>
      <c r="AI42" s="45"/>
      <c r="AJ42" s="45"/>
      <c r="AK42" s="45"/>
      <c r="AL42" s="45"/>
      <c r="AM42" s="75"/>
      <c r="AN42" s="371"/>
      <c r="AO42" s="371"/>
      <c r="AP42" s="371"/>
    </row>
    <row r="43" spans="1:42" ht="15">
      <c r="A43" s="371"/>
      <c r="C43" s="680">
        <v>0</v>
      </c>
      <c r="D43" s="674"/>
      <c r="E43" s="674"/>
      <c r="F43" s="674"/>
      <c r="G43" s="674"/>
      <c r="H43" s="593" t="e">
        <v>#VALUE!</v>
      </c>
      <c r="I43" s="674"/>
      <c r="J43" s="674"/>
      <c r="K43" s="674"/>
      <c r="L43" s="593" t="e">
        <v>#VALUE!</v>
      </c>
      <c r="M43" s="674"/>
      <c r="N43" s="554"/>
      <c r="O43" s="674"/>
      <c r="P43" s="674"/>
      <c r="Q43" s="593" t="e">
        <v>#VALUE!</v>
      </c>
      <c r="R43" s="674"/>
      <c r="S43" s="674"/>
      <c r="U43" s="594" t="e">
        <v>#VALUE!</v>
      </c>
      <c r="V43" s="675"/>
      <c r="W43" s="594" t="e">
        <v>#VALUE!</v>
      </c>
      <c r="X43" s="676"/>
      <c r="Z43" s="594" t="e">
        <v>#VALUE!</v>
      </c>
      <c r="AA43" s="675"/>
      <c r="AB43" s="675"/>
      <c r="AC43" s="675"/>
      <c r="AH43" s="45"/>
      <c r="AI43" s="45"/>
      <c r="AJ43" s="45"/>
      <c r="AK43" s="45"/>
      <c r="AL43" s="45"/>
      <c r="AM43" s="75"/>
      <c r="AN43" s="371"/>
      <c r="AO43" s="371"/>
      <c r="AP43" s="371"/>
    </row>
    <row r="44" spans="1:42" ht="15">
      <c r="A44" s="371"/>
      <c r="C44" s="680">
        <v>0</v>
      </c>
      <c r="D44" s="689" t="s">
        <v>73</v>
      </c>
      <c r="E44" s="674"/>
      <c r="F44" s="674"/>
      <c r="G44" s="674"/>
      <c r="H44" s="595" t="e">
        <v>#VALUE!</v>
      </c>
      <c r="I44" s="674"/>
      <c r="J44" s="674"/>
      <c r="K44" s="674"/>
      <c r="L44" s="595" t="e">
        <v>#VALUE!</v>
      </c>
      <c r="M44" s="674"/>
      <c r="N44" s="554"/>
      <c r="O44" s="674"/>
      <c r="P44" s="674"/>
      <c r="Q44" s="595" t="e">
        <v>#VALUE!</v>
      </c>
      <c r="R44" s="674"/>
      <c r="S44" s="674"/>
      <c r="U44" s="596" t="e">
        <v>#VALUE!</v>
      </c>
      <c r="V44" s="675"/>
      <c r="W44" s="596" t="e">
        <v>#VALUE!</v>
      </c>
      <c r="X44" s="676"/>
      <c r="Z44" s="596" t="e">
        <v>#VALUE!</v>
      </c>
      <c r="AA44" s="675"/>
      <c r="AB44" s="675"/>
      <c r="AC44" s="675"/>
      <c r="AH44" s="45"/>
      <c r="AI44" s="45"/>
      <c r="AJ44" s="45"/>
      <c r="AK44" s="45"/>
      <c r="AL44" s="45"/>
      <c r="AM44" s="75"/>
      <c r="AN44" s="371"/>
      <c r="AO44" s="371"/>
      <c r="AP44" s="371"/>
    </row>
    <row r="45" spans="1:42" ht="15">
      <c r="A45" s="371"/>
      <c r="C45" s="680">
        <v>0</v>
      </c>
      <c r="D45" s="674"/>
      <c r="E45" s="674"/>
      <c r="F45" s="674"/>
      <c r="G45" s="674"/>
      <c r="H45" s="597" t="e">
        <v>#VALUE!</v>
      </c>
      <c r="I45" s="674"/>
      <c r="J45" s="674"/>
      <c r="K45" s="674"/>
      <c r="L45" s="597" t="e">
        <v>#VALUE!</v>
      </c>
      <c r="M45" s="674"/>
      <c r="N45" s="554"/>
      <c r="O45" s="674"/>
      <c r="P45" s="674"/>
      <c r="Q45" s="597" t="e">
        <v>#VALUE!</v>
      </c>
      <c r="R45" s="674"/>
      <c r="S45" s="674"/>
      <c r="U45" s="598" t="e">
        <v>#VALUE!</v>
      </c>
      <c r="V45" s="675"/>
      <c r="W45" s="598" t="e">
        <v>#VALUE!</v>
      </c>
      <c r="X45" s="676"/>
      <c r="Z45" s="598" t="e">
        <v>#VALUE!</v>
      </c>
      <c r="AA45" s="675"/>
      <c r="AB45" s="675"/>
      <c r="AC45" s="675"/>
      <c r="AH45" s="45"/>
      <c r="AI45" s="45"/>
      <c r="AJ45" s="45"/>
      <c r="AK45" s="45"/>
      <c r="AL45" s="45"/>
      <c r="AM45" s="75"/>
      <c r="AN45" s="371"/>
      <c r="AO45" s="371"/>
      <c r="AP45" s="371"/>
    </row>
    <row r="46" spans="1:42" ht="15">
      <c r="A46" s="371"/>
      <c r="AH46" s="45"/>
      <c r="AI46" s="45"/>
      <c r="AJ46" s="45"/>
      <c r="AK46" s="45"/>
      <c r="AL46" s="45"/>
      <c r="AM46" s="75"/>
      <c r="AN46" s="371"/>
      <c r="AO46" s="371"/>
      <c r="AP46" s="371"/>
    </row>
    <row r="47" spans="34:42" ht="15">
      <c r="AH47" s="45"/>
      <c r="AI47" s="45"/>
      <c r="AJ47" s="45"/>
      <c r="AK47" s="45"/>
      <c r="AL47" s="45"/>
      <c r="AM47" s="75"/>
      <c r="AN47" s="371"/>
      <c r="AO47" s="371"/>
      <c r="AP47" s="371"/>
    </row>
    <row r="48" spans="1:42" ht="30" customHeight="1">
      <c r="A48" s="376"/>
      <c r="B48" s="377"/>
      <c r="C48" s="681" t="s">
        <v>216</v>
      </c>
      <c r="D48" s="491"/>
      <c r="E48" s="491"/>
      <c r="F48" s="491"/>
      <c r="G48" s="491"/>
      <c r="H48" s="593" t="e">
        <v>#VALUE!</v>
      </c>
      <c r="I48" s="569"/>
      <c r="J48" s="491"/>
      <c r="K48" s="590"/>
      <c r="L48" s="594" t="e">
        <v>#VALUE!</v>
      </c>
      <c r="M48" s="554"/>
      <c r="N48" s="554"/>
      <c r="O48" s="555"/>
      <c r="P48" s="570"/>
      <c r="Q48" s="682" t="e">
        <v>#VALUE!</v>
      </c>
      <c r="R48" s="555"/>
      <c r="S48" s="555"/>
      <c r="T48" s="612"/>
      <c r="U48" s="683" t="e">
        <v>#VALUE!</v>
      </c>
      <c r="V48" s="554"/>
      <c r="W48" s="683" t="e">
        <v>#VALUE!</v>
      </c>
      <c r="X48" s="560"/>
      <c r="Y48" s="381"/>
      <c r="Z48" s="683" t="e">
        <v>#VALUE!</v>
      </c>
      <c r="AA48" s="554"/>
      <c r="AB48" s="554"/>
      <c r="AC48" s="554"/>
      <c r="AD48" s="381"/>
      <c r="AH48" s="45"/>
      <c r="AI48" s="45"/>
      <c r="AJ48" s="45"/>
      <c r="AK48" s="45"/>
      <c r="AL48" s="45"/>
      <c r="AM48" s="75"/>
      <c r="AN48" s="371"/>
      <c r="AO48" s="371"/>
      <c r="AP48" s="371"/>
    </row>
    <row r="49" spans="1:42" ht="29.25" customHeight="1">
      <c r="A49" s="576"/>
      <c r="B49" s="576"/>
      <c r="C49" s="681" t="s">
        <v>217</v>
      </c>
      <c r="D49" s="577"/>
      <c r="E49" s="578"/>
      <c r="F49" s="578"/>
      <c r="G49" s="578"/>
      <c r="H49" s="595">
        <v>0</v>
      </c>
      <c r="I49" s="580"/>
      <c r="J49" s="578"/>
      <c r="K49" s="579"/>
      <c r="L49" s="596">
        <v>0</v>
      </c>
      <c r="M49" s="581"/>
      <c r="N49" s="581"/>
      <c r="O49" s="583"/>
      <c r="P49" s="582"/>
      <c r="Q49" s="684">
        <v>0</v>
      </c>
      <c r="R49" s="583"/>
      <c r="S49" s="583"/>
      <c r="T49" s="612"/>
      <c r="U49" s="685">
        <v>0</v>
      </c>
      <c r="V49" s="581"/>
      <c r="W49" s="685">
        <v>0</v>
      </c>
      <c r="X49" s="586"/>
      <c r="Y49" s="381"/>
      <c r="Z49" s="685">
        <v>0</v>
      </c>
      <c r="AA49" s="581"/>
      <c r="AB49" s="581"/>
      <c r="AC49" s="581"/>
      <c r="AD49" s="381"/>
      <c r="AH49" s="45"/>
      <c r="AI49" s="45"/>
      <c r="AJ49" s="45"/>
      <c r="AK49" s="45"/>
      <c r="AL49" s="45"/>
      <c r="AM49" s="75"/>
      <c r="AN49" s="371"/>
      <c r="AO49" s="371"/>
      <c r="AP49" s="371"/>
    </row>
    <row r="50" spans="3:42" ht="15">
      <c r="C50" s="680">
        <v>0</v>
      </c>
      <c r="D50" s="674"/>
      <c r="E50" s="674"/>
      <c r="F50" s="674"/>
      <c r="G50" s="674"/>
      <c r="H50" s="597" t="e">
        <v>#VALUE!</v>
      </c>
      <c r="I50" s="491"/>
      <c r="J50" s="491"/>
      <c r="K50" s="491"/>
      <c r="L50" s="597" t="e">
        <v>#VALUE!</v>
      </c>
      <c r="M50" s="491"/>
      <c r="N50" s="554"/>
      <c r="O50" s="491"/>
      <c r="P50" s="491"/>
      <c r="Q50" s="597" t="e">
        <v>#VALUE!</v>
      </c>
      <c r="R50" s="491"/>
      <c r="S50" s="491"/>
      <c r="U50" s="598" t="e">
        <v>#VALUE!</v>
      </c>
      <c r="V50" s="554"/>
      <c r="W50" s="598" t="e">
        <v>#VALUE!</v>
      </c>
      <c r="X50" s="560"/>
      <c r="Z50" s="598" t="e">
        <v>#VALUE!</v>
      </c>
      <c r="AA50" s="554"/>
      <c r="AB50" s="554"/>
      <c r="AC50" s="554"/>
      <c r="AH50" s="45"/>
      <c r="AI50" s="45"/>
      <c r="AJ50" s="45"/>
      <c r="AK50" s="45"/>
      <c r="AL50" s="45"/>
      <c r="AM50" s="75"/>
      <c r="AN50" s="371"/>
      <c r="AO50" s="371"/>
      <c r="AP50" s="371"/>
    </row>
    <row r="51" spans="8:42" ht="42" customHeight="1">
      <c r="H51" s="674"/>
      <c r="L51" s="674"/>
      <c r="Q51" s="674" t="e">
        <v>#VALUE!</v>
      </c>
      <c r="U51" s="675" t="e">
        <v>#VALUE!</v>
      </c>
      <c r="W51" s="675" t="e">
        <v>#VALUE!</v>
      </c>
      <c r="Z51" s="675" t="e">
        <v>#VALUE!</v>
      </c>
      <c r="AH51" s="45"/>
      <c r="AI51" s="45"/>
      <c r="AJ51" s="45"/>
      <c r="AK51" s="45"/>
      <c r="AL51" s="45"/>
      <c r="AM51" s="75"/>
      <c r="AN51" s="371"/>
      <c r="AO51" s="371"/>
      <c r="AP51" s="371"/>
    </row>
    <row r="52" spans="8:42" ht="15">
      <c r="H52" s="674"/>
      <c r="AH52" s="45"/>
      <c r="AI52" s="45"/>
      <c r="AJ52" s="45"/>
      <c r="AK52" s="45"/>
      <c r="AL52" s="45"/>
      <c r="AM52" s="75"/>
      <c r="AN52" s="371"/>
      <c r="AO52" s="371"/>
      <c r="AP52" s="371"/>
    </row>
    <row r="53" spans="34:42" ht="15">
      <c r="AH53" s="45"/>
      <c r="AI53" s="45"/>
      <c r="AJ53" s="45"/>
      <c r="AK53" s="45"/>
      <c r="AL53" s="45"/>
      <c r="AM53" s="75"/>
      <c r="AN53" s="371"/>
      <c r="AO53" s="371"/>
      <c r="AP53" s="371"/>
    </row>
    <row r="54" spans="34:42" ht="15">
      <c r="AH54" s="45"/>
      <c r="AI54" s="45"/>
      <c r="AJ54" s="45"/>
      <c r="AK54" s="45"/>
      <c r="AL54" s="45"/>
      <c r="AM54" s="75"/>
      <c r="AN54" s="371"/>
      <c r="AO54" s="371"/>
      <c r="AP54" s="371"/>
    </row>
    <row r="55" spans="34:42" ht="15">
      <c r="AH55" s="45"/>
      <c r="AI55" s="45"/>
      <c r="AJ55" s="45"/>
      <c r="AK55" s="45"/>
      <c r="AL55" s="45"/>
      <c r="AM55" s="75"/>
      <c r="AN55" s="371"/>
      <c r="AO55" s="371"/>
      <c r="AP55" s="371"/>
    </row>
    <row r="56" spans="34:42" ht="15">
      <c r="AH56" s="45"/>
      <c r="AI56" s="45"/>
      <c r="AJ56" s="45"/>
      <c r="AK56" s="45"/>
      <c r="AL56" s="45"/>
      <c r="AM56" s="75"/>
      <c r="AN56" s="371"/>
      <c r="AO56" s="371"/>
      <c r="AP56" s="371"/>
    </row>
    <row r="57" spans="34:42" ht="15">
      <c r="AH57" s="45"/>
      <c r="AI57" s="45"/>
      <c r="AJ57" s="45"/>
      <c r="AK57" s="45"/>
      <c r="AL57" s="45"/>
      <c r="AM57" s="75"/>
      <c r="AN57" s="371"/>
      <c r="AO57" s="371"/>
      <c r="AP57" s="371"/>
    </row>
    <row r="58" spans="34:42" ht="15">
      <c r="AH58" s="45"/>
      <c r="AI58" s="45"/>
      <c r="AJ58" s="45"/>
      <c r="AK58" s="45"/>
      <c r="AL58" s="45"/>
      <c r="AM58" s="75"/>
      <c r="AN58" s="371"/>
      <c r="AO58" s="371"/>
      <c r="AP58" s="371"/>
    </row>
    <row r="59" spans="34:42" ht="15">
      <c r="AH59" s="45"/>
      <c r="AI59" s="45"/>
      <c r="AJ59" s="45"/>
      <c r="AK59" s="45"/>
      <c r="AL59" s="45"/>
      <c r="AM59" s="75"/>
      <c r="AN59" s="371"/>
      <c r="AO59" s="371"/>
      <c r="AP59" s="371"/>
    </row>
    <row r="60" spans="4:42" ht="15">
      <c r="D60" s="690" t="s">
        <v>73</v>
      </c>
      <c r="AH60" s="45"/>
      <c r="AI60" s="45"/>
      <c r="AJ60" s="45"/>
      <c r="AK60" s="45"/>
      <c r="AL60" s="45"/>
      <c r="AM60" s="75"/>
      <c r="AN60" s="371"/>
      <c r="AO60" s="371"/>
      <c r="AP60" s="371"/>
    </row>
    <row r="61" spans="34:42" ht="15">
      <c r="AH61" s="45"/>
      <c r="AI61" s="45"/>
      <c r="AJ61" s="45"/>
      <c r="AK61" s="45"/>
      <c r="AL61" s="45"/>
      <c r="AM61" s="75"/>
      <c r="AN61" s="371"/>
      <c r="AO61" s="371"/>
      <c r="AP61" s="371"/>
    </row>
    <row r="62" spans="34:42" ht="15">
      <c r="AH62" s="45"/>
      <c r="AI62" s="45"/>
      <c r="AJ62" s="45"/>
      <c r="AK62" s="45"/>
      <c r="AL62" s="45"/>
      <c r="AM62" s="75"/>
      <c r="AN62" s="371"/>
      <c r="AO62" s="371"/>
      <c r="AP62" s="371"/>
    </row>
    <row r="63" spans="1:42" ht="12.75">
      <c r="A63" s="371"/>
      <c r="B63" s="371"/>
      <c r="C63" s="371"/>
      <c r="D63" s="371"/>
      <c r="E63" s="371"/>
      <c r="F63" s="371"/>
      <c r="G63" s="371"/>
      <c r="H63" s="371"/>
      <c r="I63" s="371"/>
      <c r="J63" s="371"/>
      <c r="K63" s="371"/>
      <c r="L63" s="371"/>
      <c r="M63" s="371"/>
      <c r="N63" s="371"/>
      <c r="O63" s="371"/>
      <c r="P63" s="371"/>
      <c r="Q63" s="371"/>
      <c r="R63" s="371"/>
      <c r="S63" s="371"/>
      <c r="T63" s="371"/>
      <c r="U63" s="371"/>
      <c r="V63" s="371"/>
      <c r="W63" s="516"/>
      <c r="X63" s="371"/>
      <c r="Z63" s="371"/>
      <c r="AA63" s="371"/>
      <c r="AB63" s="371"/>
      <c r="AC63" s="371"/>
      <c r="AH63" s="45"/>
      <c r="AI63" s="45"/>
      <c r="AJ63" s="45"/>
      <c r="AK63" s="45"/>
      <c r="AL63" s="45"/>
      <c r="AM63" s="75"/>
      <c r="AN63" s="371"/>
      <c r="AO63" s="371"/>
      <c r="AP63" s="371"/>
    </row>
    <row r="64" spans="1:42" ht="12.75">
      <c r="A64" s="371"/>
      <c r="B64" s="371"/>
      <c r="C64" s="371"/>
      <c r="D64" s="371"/>
      <c r="E64" s="371"/>
      <c r="F64" s="371"/>
      <c r="G64" s="371"/>
      <c r="H64" s="371"/>
      <c r="I64" s="371"/>
      <c r="J64" s="371"/>
      <c r="K64" s="371"/>
      <c r="L64" s="371"/>
      <c r="M64" s="371"/>
      <c r="N64" s="371"/>
      <c r="O64" s="371"/>
      <c r="P64" s="371"/>
      <c r="Q64" s="371"/>
      <c r="R64" s="371"/>
      <c r="S64" s="371"/>
      <c r="T64" s="371"/>
      <c r="U64" s="371"/>
      <c r="V64" s="371"/>
      <c r="W64" s="516"/>
      <c r="X64" s="371"/>
      <c r="Z64" s="371"/>
      <c r="AA64" s="371"/>
      <c r="AB64" s="371"/>
      <c r="AC64" s="371"/>
      <c r="AH64" s="45"/>
      <c r="AI64" s="45"/>
      <c r="AJ64" s="45"/>
      <c r="AK64" s="45"/>
      <c r="AL64" s="45"/>
      <c r="AM64" s="75"/>
      <c r="AN64" s="371"/>
      <c r="AO64" s="371"/>
      <c r="AP64" s="371"/>
    </row>
    <row r="65" spans="1:42" ht="12.75">
      <c r="A65" s="371"/>
      <c r="B65" s="371"/>
      <c r="C65" s="371"/>
      <c r="D65" s="371"/>
      <c r="E65" s="371"/>
      <c r="F65" s="371"/>
      <c r="G65" s="371"/>
      <c r="H65" s="371"/>
      <c r="I65" s="371"/>
      <c r="J65" s="371"/>
      <c r="K65" s="371"/>
      <c r="L65" s="371"/>
      <c r="M65" s="371"/>
      <c r="N65" s="371"/>
      <c r="O65" s="371"/>
      <c r="P65" s="371"/>
      <c r="Q65" s="371"/>
      <c r="R65" s="371"/>
      <c r="S65" s="371"/>
      <c r="T65" s="371"/>
      <c r="U65" s="371"/>
      <c r="V65" s="371"/>
      <c r="W65" s="516"/>
      <c r="X65" s="371"/>
      <c r="Z65" s="371"/>
      <c r="AA65" s="371"/>
      <c r="AB65" s="371"/>
      <c r="AC65" s="371"/>
      <c r="AH65" s="45"/>
      <c r="AI65" s="45"/>
      <c r="AJ65" s="45"/>
      <c r="AK65" s="45"/>
      <c r="AL65" s="45"/>
      <c r="AM65" s="75"/>
      <c r="AN65" s="371"/>
      <c r="AO65" s="371"/>
      <c r="AP65" s="371"/>
    </row>
    <row r="66" spans="1:42" ht="12.75">
      <c r="A66" s="371"/>
      <c r="B66" s="371"/>
      <c r="C66" s="371"/>
      <c r="D66" s="371"/>
      <c r="E66" s="371"/>
      <c r="F66" s="371"/>
      <c r="G66" s="371"/>
      <c r="H66" s="371"/>
      <c r="I66" s="371"/>
      <c r="J66" s="371"/>
      <c r="K66" s="371"/>
      <c r="L66" s="371"/>
      <c r="M66" s="371"/>
      <c r="N66" s="371"/>
      <c r="O66" s="371"/>
      <c r="P66" s="371"/>
      <c r="Q66" s="371"/>
      <c r="R66" s="371"/>
      <c r="S66" s="371"/>
      <c r="T66" s="371"/>
      <c r="U66" s="371"/>
      <c r="V66" s="371"/>
      <c r="W66" s="516"/>
      <c r="X66" s="371"/>
      <c r="Z66" s="371"/>
      <c r="AA66" s="371"/>
      <c r="AB66" s="371"/>
      <c r="AC66" s="371"/>
      <c r="AH66" s="45"/>
      <c r="AI66" s="45"/>
      <c r="AJ66" s="45"/>
      <c r="AK66" s="45"/>
      <c r="AL66" s="45"/>
      <c r="AM66" s="75"/>
      <c r="AN66" s="371"/>
      <c r="AO66" s="371"/>
      <c r="AP66" s="371"/>
    </row>
    <row r="67" spans="1:42" ht="12.75">
      <c r="A67" s="371"/>
      <c r="B67" s="371"/>
      <c r="C67" s="371"/>
      <c r="D67" s="371"/>
      <c r="E67" s="371"/>
      <c r="F67" s="371"/>
      <c r="G67" s="371"/>
      <c r="H67" s="371"/>
      <c r="I67" s="371"/>
      <c r="J67" s="371"/>
      <c r="K67" s="371"/>
      <c r="L67" s="371"/>
      <c r="M67" s="371"/>
      <c r="N67" s="371"/>
      <c r="O67" s="371"/>
      <c r="P67" s="371"/>
      <c r="Q67" s="371"/>
      <c r="R67" s="371"/>
      <c r="S67" s="371"/>
      <c r="T67" s="371"/>
      <c r="U67" s="371"/>
      <c r="V67" s="371"/>
      <c r="W67" s="516"/>
      <c r="X67" s="371"/>
      <c r="Z67" s="371"/>
      <c r="AA67" s="371"/>
      <c r="AB67" s="371"/>
      <c r="AC67" s="371"/>
      <c r="AM67" s="66"/>
      <c r="AN67" s="371"/>
      <c r="AO67" s="371"/>
      <c r="AP67" s="371"/>
    </row>
    <row r="68" spans="1:42" ht="12.75">
      <c r="A68" s="371"/>
      <c r="B68" s="371"/>
      <c r="C68" s="371"/>
      <c r="D68" s="371"/>
      <c r="E68" s="371"/>
      <c r="F68" s="371"/>
      <c r="G68" s="371"/>
      <c r="H68" s="371"/>
      <c r="I68" s="371"/>
      <c r="J68" s="371"/>
      <c r="K68" s="371"/>
      <c r="L68" s="371"/>
      <c r="M68" s="371"/>
      <c r="N68" s="371"/>
      <c r="O68" s="371"/>
      <c r="P68" s="371"/>
      <c r="Q68" s="371"/>
      <c r="R68" s="371"/>
      <c r="S68" s="371"/>
      <c r="T68" s="371"/>
      <c r="U68" s="371"/>
      <c r="V68" s="371"/>
      <c r="W68" s="516"/>
      <c r="X68" s="371"/>
      <c r="Z68" s="371"/>
      <c r="AA68" s="371"/>
      <c r="AB68" s="371"/>
      <c r="AC68" s="371"/>
      <c r="AH68" s="43" t="s">
        <v>14</v>
      </c>
      <c r="AI68" s="43" t="s">
        <v>15</v>
      </c>
      <c r="AJ68" s="43" t="s">
        <v>16</v>
      </c>
      <c r="AK68" s="43" t="s">
        <v>17</v>
      </c>
      <c r="AL68" s="43" t="s">
        <v>18</v>
      </c>
      <c r="AM68" s="66" t="s">
        <v>19</v>
      </c>
      <c r="AN68" s="371"/>
      <c r="AO68" s="371"/>
      <c r="AP68" s="371"/>
    </row>
    <row r="69" spans="1:42" ht="12.75">
      <c r="A69" s="371"/>
      <c r="B69" s="371"/>
      <c r="C69" s="371"/>
      <c r="D69" s="371"/>
      <c r="E69" s="371"/>
      <c r="F69" s="371"/>
      <c r="G69" s="371"/>
      <c r="H69" s="371"/>
      <c r="I69" s="371"/>
      <c r="J69" s="371"/>
      <c r="K69" s="371"/>
      <c r="L69" s="371"/>
      <c r="M69" s="371"/>
      <c r="N69" s="371"/>
      <c r="O69" s="371"/>
      <c r="P69" s="371"/>
      <c r="Q69" s="371"/>
      <c r="R69" s="371"/>
      <c r="S69" s="371"/>
      <c r="T69" s="371"/>
      <c r="U69" s="371"/>
      <c r="V69" s="371"/>
      <c r="W69" s="516"/>
      <c r="X69" s="371"/>
      <c r="Z69" s="371"/>
      <c r="AA69" s="371"/>
      <c r="AB69" s="371"/>
      <c r="AC69" s="371"/>
      <c r="AH69" s="45"/>
      <c r="AI69" s="45"/>
      <c r="AJ69" s="45"/>
      <c r="AK69" s="45"/>
      <c r="AL69" s="45"/>
      <c r="AM69" s="75"/>
      <c r="AN69" s="371"/>
      <c r="AO69" s="371"/>
      <c r="AP69" s="371"/>
    </row>
    <row r="70" spans="1:42" ht="12.75">
      <c r="A70" s="371"/>
      <c r="B70" s="371"/>
      <c r="C70" s="371"/>
      <c r="D70" s="371"/>
      <c r="E70" s="371"/>
      <c r="F70" s="371"/>
      <c r="G70" s="371"/>
      <c r="H70" s="371"/>
      <c r="I70" s="371"/>
      <c r="J70" s="371"/>
      <c r="K70" s="371"/>
      <c r="L70" s="371"/>
      <c r="M70" s="371"/>
      <c r="N70" s="371"/>
      <c r="O70" s="371"/>
      <c r="P70" s="371"/>
      <c r="Q70" s="371"/>
      <c r="R70" s="371"/>
      <c r="S70" s="371"/>
      <c r="T70" s="371"/>
      <c r="U70" s="371"/>
      <c r="V70" s="371"/>
      <c r="W70" s="516"/>
      <c r="X70" s="371"/>
      <c r="Z70" s="371"/>
      <c r="AA70" s="371"/>
      <c r="AB70" s="371"/>
      <c r="AC70" s="371"/>
      <c r="AE70" s="686"/>
      <c r="AF70" s="686"/>
      <c r="AG70" s="686"/>
      <c r="AH70" s="55"/>
      <c r="AI70" s="55"/>
      <c r="AJ70" s="55"/>
      <c r="AK70" s="55"/>
      <c r="AL70" s="55"/>
      <c r="AM70" s="54"/>
      <c r="AN70" s="371"/>
      <c r="AO70" s="371"/>
      <c r="AP70" s="371"/>
    </row>
    <row r="71" spans="1:42" ht="12.75">
      <c r="A71" s="371"/>
      <c r="B71" s="371"/>
      <c r="C71" s="371"/>
      <c r="D71" s="371"/>
      <c r="E71" s="371"/>
      <c r="F71" s="371"/>
      <c r="G71" s="371"/>
      <c r="H71" s="371"/>
      <c r="I71" s="371"/>
      <c r="J71" s="371"/>
      <c r="K71" s="371"/>
      <c r="L71" s="371"/>
      <c r="M71" s="371"/>
      <c r="N71" s="371"/>
      <c r="O71" s="371"/>
      <c r="P71" s="371"/>
      <c r="Q71" s="371"/>
      <c r="R71" s="371"/>
      <c r="S71" s="371"/>
      <c r="T71" s="371"/>
      <c r="U71" s="371"/>
      <c r="V71" s="371"/>
      <c r="W71" s="516"/>
      <c r="X71" s="371"/>
      <c r="Z71" s="371"/>
      <c r="AA71" s="371"/>
      <c r="AB71" s="371"/>
      <c r="AC71" s="371"/>
      <c r="AE71" s="686"/>
      <c r="AF71" s="686"/>
      <c r="AG71" s="686"/>
      <c r="AH71" s="55"/>
      <c r="AI71" s="55"/>
      <c r="AJ71" s="55"/>
      <c r="AK71" s="55"/>
      <c r="AL71" s="55"/>
      <c r="AM71" s="54"/>
      <c r="AN71" s="371"/>
      <c r="AO71" s="371"/>
      <c r="AP71" s="371"/>
    </row>
    <row r="72" spans="1:42" ht="12.75">
      <c r="A72" s="371"/>
      <c r="B72" s="371"/>
      <c r="C72" s="371"/>
      <c r="D72" s="371"/>
      <c r="E72" s="371"/>
      <c r="F72" s="371"/>
      <c r="G72" s="371"/>
      <c r="H72" s="371"/>
      <c r="I72" s="371"/>
      <c r="J72" s="371"/>
      <c r="K72" s="371"/>
      <c r="L72" s="371"/>
      <c r="M72" s="371"/>
      <c r="N72" s="371"/>
      <c r="O72" s="371"/>
      <c r="P72" s="371"/>
      <c r="Q72" s="371"/>
      <c r="R72" s="371"/>
      <c r="S72" s="371"/>
      <c r="T72" s="371"/>
      <c r="U72" s="371"/>
      <c r="V72" s="371"/>
      <c r="W72" s="516"/>
      <c r="X72" s="371"/>
      <c r="Z72" s="371"/>
      <c r="AA72" s="371"/>
      <c r="AB72" s="371"/>
      <c r="AC72" s="371"/>
      <c r="AE72" s="687"/>
      <c r="AF72" s="687"/>
      <c r="AG72" s="687"/>
      <c r="AH72" s="45" t="s">
        <v>23</v>
      </c>
      <c r="AI72" s="45" t="s">
        <v>24</v>
      </c>
      <c r="AJ72" s="40"/>
      <c r="AK72" s="45"/>
      <c r="AL72" s="45" t="s">
        <v>189</v>
      </c>
      <c r="AM72" s="75" t="s">
        <v>25</v>
      </c>
      <c r="AN72" s="371"/>
      <c r="AO72" s="371"/>
      <c r="AP72" s="371"/>
    </row>
    <row r="73" spans="1:42" ht="12.75">
      <c r="A73" s="371"/>
      <c r="B73" s="371"/>
      <c r="C73" s="371"/>
      <c r="D73" s="371"/>
      <c r="E73" s="371"/>
      <c r="F73" s="371"/>
      <c r="G73" s="371"/>
      <c r="H73" s="371"/>
      <c r="I73" s="371"/>
      <c r="J73" s="371"/>
      <c r="K73" s="371"/>
      <c r="L73" s="371"/>
      <c r="M73" s="371"/>
      <c r="N73" s="371"/>
      <c r="O73" s="371"/>
      <c r="P73" s="371"/>
      <c r="Q73" s="371"/>
      <c r="R73" s="371"/>
      <c r="S73" s="371"/>
      <c r="T73" s="371"/>
      <c r="U73" s="371"/>
      <c r="V73" s="371"/>
      <c r="W73" s="516"/>
      <c r="X73" s="371"/>
      <c r="Z73" s="371"/>
      <c r="AA73" s="371"/>
      <c r="AB73" s="371"/>
      <c r="AC73" s="371"/>
      <c r="AE73" s="687"/>
      <c r="AF73" s="687"/>
      <c r="AG73" s="687"/>
      <c r="AH73" s="45"/>
      <c r="AI73" s="45"/>
      <c r="AJ73" s="40"/>
      <c r="AK73" s="45"/>
      <c r="AL73" s="45"/>
      <c r="AM73" s="75"/>
      <c r="AN73" s="371"/>
      <c r="AO73" s="371"/>
      <c r="AP73" s="371"/>
    </row>
    <row r="74" spans="1:42" ht="12.75">
      <c r="A74" s="371"/>
      <c r="B74" s="371"/>
      <c r="C74" s="371"/>
      <c r="D74" s="371"/>
      <c r="E74" s="371"/>
      <c r="F74" s="371"/>
      <c r="G74" s="371"/>
      <c r="H74" s="371"/>
      <c r="I74" s="371"/>
      <c r="J74" s="371"/>
      <c r="K74" s="371"/>
      <c r="L74" s="371"/>
      <c r="M74" s="371"/>
      <c r="N74" s="371"/>
      <c r="O74" s="371"/>
      <c r="P74" s="371"/>
      <c r="Q74" s="371"/>
      <c r="R74" s="371"/>
      <c r="S74" s="371"/>
      <c r="T74" s="371"/>
      <c r="U74" s="371"/>
      <c r="V74" s="371"/>
      <c r="W74" s="516"/>
      <c r="X74" s="371"/>
      <c r="Z74" s="371"/>
      <c r="AA74" s="371"/>
      <c r="AB74" s="371"/>
      <c r="AC74" s="371"/>
      <c r="AE74" s="687"/>
      <c r="AF74" s="687"/>
      <c r="AG74" s="687"/>
      <c r="AH74" s="497"/>
      <c r="AI74" s="45" t="s">
        <v>190</v>
      </c>
      <c r="AJ74" s="40" t="s">
        <v>199</v>
      </c>
      <c r="AK74" s="45" t="s">
        <v>189</v>
      </c>
      <c r="AL74" s="45"/>
      <c r="AM74" s="75"/>
      <c r="AN74" s="371"/>
      <c r="AO74" s="371"/>
      <c r="AP74" s="371"/>
    </row>
    <row r="75" spans="1:42" ht="21">
      <c r="A75" s="371"/>
      <c r="B75" s="371"/>
      <c r="C75" s="371"/>
      <c r="D75" s="371"/>
      <c r="E75" s="371"/>
      <c r="F75" s="371"/>
      <c r="G75" s="371"/>
      <c r="H75" s="371"/>
      <c r="I75" s="371"/>
      <c r="J75" s="371"/>
      <c r="K75" s="371"/>
      <c r="L75" s="371"/>
      <c r="M75" s="371"/>
      <c r="N75" s="371"/>
      <c r="O75" s="371"/>
      <c r="P75" s="371"/>
      <c r="Q75" s="371"/>
      <c r="R75" s="371"/>
      <c r="S75" s="371"/>
      <c r="T75" s="371"/>
      <c r="U75" s="371"/>
      <c r="V75" s="371"/>
      <c r="W75" s="516"/>
      <c r="X75" s="371"/>
      <c r="Z75" s="371"/>
      <c r="AA75" s="371"/>
      <c r="AB75" s="371"/>
      <c r="AC75" s="371"/>
      <c r="AE75" s="687"/>
      <c r="AF75" s="687"/>
      <c r="AG75" s="687"/>
      <c r="AH75" s="497" t="s">
        <v>23</v>
      </c>
      <c r="AI75" s="45" t="s">
        <v>191</v>
      </c>
      <c r="AJ75" s="40" t="s">
        <v>200</v>
      </c>
      <c r="AK75" s="45" t="s">
        <v>189</v>
      </c>
      <c r="AL75" s="45" t="s">
        <v>189</v>
      </c>
      <c r="AM75" s="75" t="s">
        <v>25</v>
      </c>
      <c r="AN75" s="371"/>
      <c r="AO75" s="371"/>
      <c r="AP75" s="371"/>
    </row>
    <row r="76" spans="1:42" ht="12.75">
      <c r="A76" s="371"/>
      <c r="B76" s="371"/>
      <c r="C76" s="371"/>
      <c r="D76" s="371"/>
      <c r="E76" s="371"/>
      <c r="F76" s="371"/>
      <c r="G76" s="371"/>
      <c r="H76" s="371"/>
      <c r="I76" s="371"/>
      <c r="J76" s="371"/>
      <c r="K76" s="371"/>
      <c r="L76" s="371"/>
      <c r="M76" s="371"/>
      <c r="N76" s="371"/>
      <c r="O76" s="371"/>
      <c r="P76" s="371"/>
      <c r="Q76" s="371"/>
      <c r="R76" s="371"/>
      <c r="S76" s="371"/>
      <c r="T76" s="371"/>
      <c r="U76" s="371"/>
      <c r="V76" s="371"/>
      <c r="W76" s="516"/>
      <c r="X76" s="371"/>
      <c r="Z76" s="371"/>
      <c r="AA76" s="371"/>
      <c r="AB76" s="371"/>
      <c r="AC76" s="371"/>
      <c r="AE76" s="687"/>
      <c r="AF76" s="687"/>
      <c r="AG76" s="687"/>
      <c r="AH76" s="497" t="s">
        <v>23</v>
      </c>
      <c r="AI76" s="45" t="s">
        <v>192</v>
      </c>
      <c r="AJ76" s="40" t="s">
        <v>201</v>
      </c>
      <c r="AK76" s="45" t="s">
        <v>189</v>
      </c>
      <c r="AL76" s="45" t="s">
        <v>189</v>
      </c>
      <c r="AM76" s="75" t="s">
        <v>25</v>
      </c>
      <c r="AN76" s="371"/>
      <c r="AO76" s="371"/>
      <c r="AP76" s="371"/>
    </row>
    <row r="77" spans="1:42" ht="12.75">
      <c r="A77" s="371"/>
      <c r="B77" s="371"/>
      <c r="C77" s="371"/>
      <c r="D77" s="371"/>
      <c r="E77" s="371"/>
      <c r="F77" s="371"/>
      <c r="G77" s="371"/>
      <c r="H77" s="371"/>
      <c r="I77" s="371"/>
      <c r="J77" s="371"/>
      <c r="K77" s="371"/>
      <c r="L77" s="371"/>
      <c r="M77" s="371"/>
      <c r="N77" s="371"/>
      <c r="O77" s="371"/>
      <c r="P77" s="371"/>
      <c r="Q77" s="371"/>
      <c r="R77" s="371"/>
      <c r="S77" s="371"/>
      <c r="T77" s="371"/>
      <c r="U77" s="371"/>
      <c r="V77" s="371"/>
      <c r="W77" s="516"/>
      <c r="X77" s="371"/>
      <c r="Z77" s="371"/>
      <c r="AA77" s="371"/>
      <c r="AB77" s="371"/>
      <c r="AC77" s="371"/>
      <c r="AE77" s="687"/>
      <c r="AF77" s="687"/>
      <c r="AG77" s="687"/>
      <c r="AH77" s="497" t="s">
        <v>23</v>
      </c>
      <c r="AI77" s="45" t="s">
        <v>193</v>
      </c>
      <c r="AJ77" s="40" t="s">
        <v>202</v>
      </c>
      <c r="AK77" s="45" t="s">
        <v>189</v>
      </c>
      <c r="AL77" s="45" t="s">
        <v>189</v>
      </c>
      <c r="AM77" s="75" t="s">
        <v>25</v>
      </c>
      <c r="AN77" s="371"/>
      <c r="AO77" s="371"/>
      <c r="AP77" s="371"/>
    </row>
    <row r="78" spans="1:42" ht="12.75">
      <c r="A78" s="371"/>
      <c r="B78" s="371"/>
      <c r="C78" s="371"/>
      <c r="D78" s="371"/>
      <c r="E78" s="371"/>
      <c r="F78" s="371"/>
      <c r="G78" s="371"/>
      <c r="H78" s="371"/>
      <c r="I78" s="371"/>
      <c r="J78" s="371"/>
      <c r="K78" s="371"/>
      <c r="L78" s="371"/>
      <c r="M78" s="371"/>
      <c r="N78" s="371"/>
      <c r="O78" s="371"/>
      <c r="P78" s="371"/>
      <c r="Q78" s="371"/>
      <c r="R78" s="371"/>
      <c r="S78" s="371"/>
      <c r="T78" s="371"/>
      <c r="U78" s="371"/>
      <c r="V78" s="371"/>
      <c r="W78" s="516"/>
      <c r="X78" s="371"/>
      <c r="Z78" s="371"/>
      <c r="AA78" s="371"/>
      <c r="AB78" s="371"/>
      <c r="AC78" s="371"/>
      <c r="AE78" s="688"/>
      <c r="AF78" s="688"/>
      <c r="AG78" s="688"/>
      <c r="AH78" s="497"/>
      <c r="AI78" s="45" t="s">
        <v>194</v>
      </c>
      <c r="AJ78" s="40"/>
      <c r="AK78" s="45" t="s">
        <v>189</v>
      </c>
      <c r="AL78" s="45"/>
      <c r="AM78" s="75"/>
      <c r="AN78" s="371"/>
      <c r="AO78" s="371"/>
      <c r="AP78" s="371"/>
    </row>
    <row r="79" spans="1:39" ht="12.75">
      <c r="A79" s="371"/>
      <c r="B79" s="371"/>
      <c r="C79" s="371"/>
      <c r="D79" s="371"/>
      <c r="E79" s="371"/>
      <c r="F79" s="371"/>
      <c r="G79" s="371"/>
      <c r="H79" s="371"/>
      <c r="I79" s="371"/>
      <c r="J79" s="371"/>
      <c r="K79" s="371"/>
      <c r="L79" s="371"/>
      <c r="M79" s="371"/>
      <c r="N79" s="371"/>
      <c r="O79" s="371"/>
      <c r="P79" s="371"/>
      <c r="Q79" s="371"/>
      <c r="R79" s="371"/>
      <c r="S79" s="371"/>
      <c r="T79" s="371"/>
      <c r="U79" s="371"/>
      <c r="V79" s="371"/>
      <c r="W79" s="516"/>
      <c r="X79" s="371"/>
      <c r="Z79" s="371"/>
      <c r="AA79" s="371"/>
      <c r="AB79" s="371"/>
      <c r="AC79" s="371"/>
      <c r="AE79" s="688"/>
      <c r="AF79" s="688"/>
      <c r="AG79" s="688"/>
      <c r="AH79" s="497"/>
      <c r="AI79" s="45" t="s">
        <v>195</v>
      </c>
      <c r="AJ79" s="40"/>
      <c r="AK79" s="45" t="s">
        <v>189</v>
      </c>
      <c r="AL79" s="45"/>
      <c r="AM79" s="75"/>
    </row>
    <row r="80" spans="1:39" ht="12.75">
      <c r="A80" s="371"/>
      <c r="B80" s="371"/>
      <c r="C80" s="371"/>
      <c r="D80" s="371"/>
      <c r="E80" s="371"/>
      <c r="F80" s="371"/>
      <c r="G80" s="371"/>
      <c r="H80" s="371"/>
      <c r="I80" s="371"/>
      <c r="J80" s="371"/>
      <c r="K80" s="371"/>
      <c r="L80" s="371"/>
      <c r="M80" s="371"/>
      <c r="N80" s="371"/>
      <c r="O80" s="371"/>
      <c r="P80" s="371"/>
      <c r="Q80" s="371"/>
      <c r="R80" s="371"/>
      <c r="S80" s="371"/>
      <c r="T80" s="371"/>
      <c r="U80" s="371"/>
      <c r="V80" s="371"/>
      <c r="W80" s="516"/>
      <c r="X80" s="371"/>
      <c r="Z80" s="371"/>
      <c r="AA80" s="371"/>
      <c r="AB80" s="371"/>
      <c r="AC80" s="371"/>
      <c r="AE80" s="688"/>
      <c r="AF80" s="688"/>
      <c r="AG80" s="688"/>
      <c r="AH80" s="497"/>
      <c r="AI80" s="45" t="s">
        <v>196</v>
      </c>
      <c r="AJ80" s="40"/>
      <c r="AK80" s="45" t="s">
        <v>189</v>
      </c>
      <c r="AL80" s="45"/>
      <c r="AM80" s="75"/>
    </row>
    <row r="81" spans="1:39" ht="12.75">
      <c r="A81" s="371"/>
      <c r="B81" s="371"/>
      <c r="C81" s="371"/>
      <c r="D81" s="371"/>
      <c r="E81" s="371"/>
      <c r="F81" s="371"/>
      <c r="G81" s="371"/>
      <c r="H81" s="371"/>
      <c r="I81" s="371"/>
      <c r="J81" s="371"/>
      <c r="K81" s="371"/>
      <c r="L81" s="371"/>
      <c r="M81" s="371"/>
      <c r="N81" s="371"/>
      <c r="O81" s="371"/>
      <c r="P81" s="371"/>
      <c r="Q81" s="371"/>
      <c r="R81" s="371"/>
      <c r="S81" s="371"/>
      <c r="T81" s="371"/>
      <c r="U81" s="371"/>
      <c r="V81" s="371"/>
      <c r="W81" s="516"/>
      <c r="X81" s="371"/>
      <c r="Z81" s="371"/>
      <c r="AA81" s="371"/>
      <c r="AB81" s="371"/>
      <c r="AC81" s="371"/>
      <c r="AE81" s="688"/>
      <c r="AF81" s="688"/>
      <c r="AG81" s="688"/>
      <c r="AH81" s="497"/>
      <c r="AI81" s="45" t="s">
        <v>197</v>
      </c>
      <c r="AJ81" s="40"/>
      <c r="AK81" s="45" t="s">
        <v>189</v>
      </c>
      <c r="AL81" s="45"/>
      <c r="AM81" s="75"/>
    </row>
    <row r="82" spans="1:39" ht="12.75">
      <c r="A82" s="371"/>
      <c r="B82" s="371"/>
      <c r="C82" s="371"/>
      <c r="D82" s="371"/>
      <c r="E82" s="371"/>
      <c r="F82" s="371"/>
      <c r="G82" s="371"/>
      <c r="H82" s="371"/>
      <c r="I82" s="371"/>
      <c r="J82" s="371"/>
      <c r="K82" s="371"/>
      <c r="L82" s="371"/>
      <c r="M82" s="371"/>
      <c r="N82" s="371"/>
      <c r="O82" s="371"/>
      <c r="P82" s="371"/>
      <c r="Q82" s="371"/>
      <c r="R82" s="371"/>
      <c r="S82" s="371"/>
      <c r="T82" s="371"/>
      <c r="U82" s="371"/>
      <c r="V82" s="371"/>
      <c r="W82" s="516"/>
      <c r="X82" s="371"/>
      <c r="Z82" s="371"/>
      <c r="AA82" s="371"/>
      <c r="AB82" s="371"/>
      <c r="AC82" s="371"/>
      <c r="AE82" s="688"/>
      <c r="AF82" s="688"/>
      <c r="AG82" s="688"/>
      <c r="AH82" s="497"/>
      <c r="AI82" s="45"/>
      <c r="AJ82" s="40"/>
      <c r="AK82" s="45"/>
      <c r="AL82" s="45"/>
      <c r="AM82" s="75"/>
    </row>
    <row r="83" spans="1:42" ht="12.75">
      <c r="A83" s="371"/>
      <c r="B83" s="371"/>
      <c r="C83" s="371"/>
      <c r="D83" s="371"/>
      <c r="E83" s="371"/>
      <c r="F83" s="371"/>
      <c r="G83" s="371"/>
      <c r="H83" s="371"/>
      <c r="I83" s="371"/>
      <c r="J83" s="371"/>
      <c r="K83" s="371"/>
      <c r="L83" s="371"/>
      <c r="M83" s="371"/>
      <c r="N83" s="371"/>
      <c r="O83" s="371"/>
      <c r="P83" s="371"/>
      <c r="Q83" s="371"/>
      <c r="R83" s="371"/>
      <c r="S83" s="371"/>
      <c r="T83" s="371"/>
      <c r="U83" s="371"/>
      <c r="V83" s="371"/>
      <c r="W83" s="516"/>
      <c r="X83" s="371"/>
      <c r="Z83" s="371"/>
      <c r="AA83" s="371"/>
      <c r="AB83" s="371"/>
      <c r="AC83" s="371"/>
      <c r="AE83" s="687"/>
      <c r="AF83" s="687"/>
      <c r="AG83" s="687"/>
      <c r="AH83" s="497" t="s">
        <v>23</v>
      </c>
      <c r="AI83" s="45" t="s">
        <v>24</v>
      </c>
      <c r="AJ83" s="40" t="s">
        <v>218</v>
      </c>
      <c r="AK83" s="45"/>
      <c r="AL83" s="45" t="s">
        <v>189</v>
      </c>
      <c r="AM83" s="75" t="s">
        <v>25</v>
      </c>
      <c r="AN83" s="56"/>
      <c r="AO83" s="56"/>
      <c r="AP83" s="56"/>
    </row>
    <row r="84" spans="1:39" ht="12.75">
      <c r="A84" s="371"/>
      <c r="B84" s="371"/>
      <c r="C84" s="371"/>
      <c r="D84" s="371"/>
      <c r="E84" s="371"/>
      <c r="F84" s="371"/>
      <c r="G84" s="371"/>
      <c r="H84" s="371"/>
      <c r="I84" s="371"/>
      <c r="J84" s="371"/>
      <c r="K84" s="371"/>
      <c r="L84" s="371"/>
      <c r="M84" s="371"/>
      <c r="N84" s="371"/>
      <c r="O84" s="371"/>
      <c r="P84" s="371"/>
      <c r="Q84" s="371"/>
      <c r="R84" s="371"/>
      <c r="S84" s="371"/>
      <c r="T84" s="371"/>
      <c r="U84" s="371"/>
      <c r="V84" s="371"/>
      <c r="W84" s="516"/>
      <c r="X84" s="371"/>
      <c r="Z84" s="371"/>
      <c r="AA84" s="371"/>
      <c r="AB84" s="371"/>
      <c r="AC84" s="371"/>
      <c r="AE84" s="687"/>
      <c r="AF84" s="687"/>
      <c r="AG84" s="687"/>
      <c r="AH84" s="45"/>
      <c r="AI84" s="45"/>
      <c r="AJ84" s="40"/>
      <c r="AK84" s="45"/>
      <c r="AL84" s="45"/>
      <c r="AM84" s="75"/>
    </row>
    <row r="85" spans="1:42" ht="12.75">
      <c r="A85" s="371"/>
      <c r="B85" s="371"/>
      <c r="C85" s="371"/>
      <c r="D85" s="371"/>
      <c r="E85" s="371"/>
      <c r="F85" s="371"/>
      <c r="G85" s="371"/>
      <c r="H85" s="371"/>
      <c r="I85" s="371"/>
      <c r="J85" s="371"/>
      <c r="K85" s="371"/>
      <c r="L85" s="371"/>
      <c r="M85" s="371"/>
      <c r="N85" s="371"/>
      <c r="O85" s="371"/>
      <c r="P85" s="371"/>
      <c r="Q85" s="371"/>
      <c r="R85" s="371"/>
      <c r="S85" s="371"/>
      <c r="T85" s="371"/>
      <c r="U85" s="371"/>
      <c r="V85" s="371"/>
      <c r="W85" s="516"/>
      <c r="X85" s="371"/>
      <c r="Z85" s="371"/>
      <c r="AA85" s="371"/>
      <c r="AB85" s="371"/>
      <c r="AC85" s="371"/>
      <c r="AE85" s="687"/>
      <c r="AF85" s="687"/>
      <c r="AG85" s="687"/>
      <c r="AH85" s="497"/>
      <c r="AI85" s="497"/>
      <c r="AJ85" s="41"/>
      <c r="AK85" s="497"/>
      <c r="AL85" s="497"/>
      <c r="AM85" s="498"/>
      <c r="AN85" s="56"/>
      <c r="AO85" s="56"/>
      <c r="AP85" s="56"/>
    </row>
    <row r="86" spans="1:39" ht="12.75">
      <c r="A86" s="371"/>
      <c r="B86" s="371"/>
      <c r="C86" s="371"/>
      <c r="D86" s="371"/>
      <c r="E86" s="371"/>
      <c r="F86" s="371"/>
      <c r="G86" s="371"/>
      <c r="H86" s="371"/>
      <c r="I86" s="371"/>
      <c r="J86" s="371"/>
      <c r="K86" s="371"/>
      <c r="L86" s="371"/>
      <c r="M86" s="371"/>
      <c r="N86" s="371"/>
      <c r="O86" s="371"/>
      <c r="P86" s="371"/>
      <c r="Q86" s="371"/>
      <c r="R86" s="371"/>
      <c r="S86" s="371"/>
      <c r="T86" s="371"/>
      <c r="U86" s="371"/>
      <c r="V86" s="371"/>
      <c r="W86" s="516"/>
      <c r="X86" s="371"/>
      <c r="Z86" s="371"/>
      <c r="AA86" s="371"/>
      <c r="AB86" s="371"/>
      <c r="AC86" s="371"/>
      <c r="AE86" s="687"/>
      <c r="AF86" s="687"/>
      <c r="AG86" s="687"/>
      <c r="AH86" s="45"/>
      <c r="AI86" s="45"/>
      <c r="AJ86" s="40"/>
      <c r="AK86" s="45"/>
      <c r="AL86" s="45"/>
      <c r="AM86" s="75"/>
    </row>
    <row r="87" spans="1:39" ht="12.75">
      <c r="A87" s="371"/>
      <c r="B87" s="371"/>
      <c r="C87" s="371"/>
      <c r="D87" s="371"/>
      <c r="E87" s="371"/>
      <c r="F87" s="371"/>
      <c r="G87" s="371"/>
      <c r="H87" s="371"/>
      <c r="I87" s="371"/>
      <c r="J87" s="371"/>
      <c r="K87" s="371"/>
      <c r="L87" s="371"/>
      <c r="M87" s="371"/>
      <c r="N87" s="371"/>
      <c r="O87" s="371"/>
      <c r="P87" s="371"/>
      <c r="Q87" s="371"/>
      <c r="R87" s="371"/>
      <c r="S87" s="371"/>
      <c r="T87" s="371"/>
      <c r="U87" s="371"/>
      <c r="V87" s="371"/>
      <c r="W87" s="516"/>
      <c r="X87" s="371"/>
      <c r="Z87" s="371"/>
      <c r="AA87" s="371"/>
      <c r="AB87" s="371"/>
      <c r="AC87" s="371"/>
      <c r="AE87" s="687"/>
      <c r="AF87" s="687"/>
      <c r="AG87" s="687"/>
      <c r="AH87" s="45"/>
      <c r="AI87" s="45"/>
      <c r="AJ87" s="40"/>
      <c r="AK87" s="45"/>
      <c r="AL87" s="45"/>
      <c r="AM87" s="75"/>
    </row>
    <row r="88" spans="1:39" ht="12.75">
      <c r="A88" s="371"/>
      <c r="B88" s="371"/>
      <c r="C88" s="371"/>
      <c r="D88" s="371"/>
      <c r="E88" s="371"/>
      <c r="F88" s="371"/>
      <c r="G88" s="371"/>
      <c r="H88" s="371"/>
      <c r="I88" s="371"/>
      <c r="J88" s="371"/>
      <c r="K88" s="371"/>
      <c r="L88" s="371"/>
      <c r="M88" s="371"/>
      <c r="N88" s="371"/>
      <c r="O88" s="371"/>
      <c r="P88" s="371"/>
      <c r="Q88" s="371"/>
      <c r="R88" s="371"/>
      <c r="S88" s="371"/>
      <c r="T88" s="371"/>
      <c r="U88" s="371"/>
      <c r="V88" s="371"/>
      <c r="W88" s="516"/>
      <c r="X88" s="371"/>
      <c r="Z88" s="371"/>
      <c r="AA88" s="371"/>
      <c r="AB88" s="371"/>
      <c r="AC88" s="371"/>
      <c r="AE88" s="56"/>
      <c r="AF88" s="56"/>
      <c r="AG88" s="56"/>
      <c r="AH88" s="45"/>
      <c r="AI88" s="45"/>
      <c r="AJ88" s="40"/>
      <c r="AK88" s="45"/>
      <c r="AL88" s="45"/>
      <c r="AM88" s="75"/>
    </row>
    <row r="89" spans="1:39" ht="12.75">
      <c r="A89" s="371"/>
      <c r="B89" s="371"/>
      <c r="C89" s="371"/>
      <c r="D89" s="371"/>
      <c r="E89" s="371"/>
      <c r="F89" s="371"/>
      <c r="G89" s="371"/>
      <c r="H89" s="371"/>
      <c r="I89" s="371"/>
      <c r="J89" s="371"/>
      <c r="K89" s="371"/>
      <c r="L89" s="371"/>
      <c r="M89" s="371"/>
      <c r="N89" s="371"/>
      <c r="O89" s="371"/>
      <c r="P89" s="371"/>
      <c r="Q89" s="371"/>
      <c r="R89" s="371"/>
      <c r="S89" s="371"/>
      <c r="T89" s="371"/>
      <c r="U89" s="371"/>
      <c r="V89" s="371"/>
      <c r="W89" s="516"/>
      <c r="X89" s="371"/>
      <c r="Z89" s="371"/>
      <c r="AA89" s="371"/>
      <c r="AB89" s="371"/>
      <c r="AC89" s="371"/>
      <c r="AE89" s="56"/>
      <c r="AF89" s="56"/>
      <c r="AG89" s="56"/>
      <c r="AH89" s="45"/>
      <c r="AI89" s="45"/>
      <c r="AJ89" s="40"/>
      <c r="AK89" s="45"/>
      <c r="AL89" s="45"/>
      <c r="AM89" s="75"/>
    </row>
    <row r="90" spans="1:39" ht="12.75">
      <c r="A90" s="371"/>
      <c r="B90" s="371"/>
      <c r="C90" s="371"/>
      <c r="D90" s="371"/>
      <c r="E90" s="371"/>
      <c r="F90" s="371"/>
      <c r="G90" s="371"/>
      <c r="H90" s="371"/>
      <c r="I90" s="371"/>
      <c r="J90" s="371"/>
      <c r="K90" s="371"/>
      <c r="L90" s="371"/>
      <c r="M90" s="371"/>
      <c r="N90" s="371"/>
      <c r="O90" s="371"/>
      <c r="P90" s="371"/>
      <c r="Q90" s="371"/>
      <c r="R90" s="371"/>
      <c r="S90" s="371"/>
      <c r="T90" s="371"/>
      <c r="U90" s="371"/>
      <c r="V90" s="371"/>
      <c r="W90" s="516"/>
      <c r="X90" s="371"/>
      <c r="Z90" s="371"/>
      <c r="AA90" s="371"/>
      <c r="AB90" s="371"/>
      <c r="AC90" s="371"/>
      <c r="AH90" s="45"/>
      <c r="AI90" s="45"/>
      <c r="AJ90" s="45"/>
      <c r="AK90" s="45"/>
      <c r="AL90" s="45"/>
      <c r="AM90" s="75"/>
    </row>
    <row r="91" spans="1:39" ht="12.75">
      <c r="A91" s="371"/>
      <c r="B91" s="371"/>
      <c r="C91" s="371"/>
      <c r="D91" s="371"/>
      <c r="E91" s="371"/>
      <c r="F91" s="371"/>
      <c r="G91" s="371"/>
      <c r="H91" s="371"/>
      <c r="I91" s="371"/>
      <c r="J91" s="371"/>
      <c r="K91" s="371"/>
      <c r="L91" s="371"/>
      <c r="M91" s="371"/>
      <c r="N91" s="371"/>
      <c r="O91" s="371"/>
      <c r="P91" s="371"/>
      <c r="Q91" s="371"/>
      <c r="R91" s="371"/>
      <c r="S91" s="371"/>
      <c r="T91" s="371"/>
      <c r="U91" s="371"/>
      <c r="V91" s="371"/>
      <c r="W91" s="516"/>
      <c r="X91" s="371"/>
      <c r="Z91" s="371"/>
      <c r="AA91" s="371"/>
      <c r="AB91" s="371"/>
      <c r="AC91" s="371"/>
      <c r="AM91" s="75"/>
    </row>
    <row r="92" spans="1:39" ht="12.75">
      <c r="A92" s="371"/>
      <c r="B92" s="371"/>
      <c r="C92" s="371"/>
      <c r="D92" s="371"/>
      <c r="E92" s="371"/>
      <c r="F92" s="371"/>
      <c r="G92" s="371"/>
      <c r="H92" s="371"/>
      <c r="I92" s="371"/>
      <c r="J92" s="371"/>
      <c r="K92" s="371"/>
      <c r="L92" s="371"/>
      <c r="M92" s="371"/>
      <c r="N92" s="371"/>
      <c r="O92" s="371"/>
      <c r="P92" s="371"/>
      <c r="Q92" s="371"/>
      <c r="R92" s="371"/>
      <c r="S92" s="371"/>
      <c r="T92" s="371"/>
      <c r="U92" s="371"/>
      <c r="V92" s="371"/>
      <c r="W92" s="516"/>
      <c r="X92" s="371"/>
      <c r="Z92" s="371"/>
      <c r="AA92" s="371"/>
      <c r="AB92" s="371"/>
      <c r="AC92" s="371"/>
      <c r="AM92" s="75"/>
    </row>
    <row r="93" spans="1:39" ht="12.75">
      <c r="A93" s="371"/>
      <c r="B93" s="371"/>
      <c r="C93" s="371"/>
      <c r="D93" s="371"/>
      <c r="E93" s="371"/>
      <c r="F93" s="371"/>
      <c r="G93" s="371"/>
      <c r="H93" s="371"/>
      <c r="I93" s="371"/>
      <c r="J93" s="371"/>
      <c r="K93" s="371"/>
      <c r="L93" s="371"/>
      <c r="M93" s="371"/>
      <c r="N93" s="371"/>
      <c r="O93" s="371"/>
      <c r="P93" s="371"/>
      <c r="Q93" s="371"/>
      <c r="R93" s="371"/>
      <c r="S93" s="371"/>
      <c r="T93" s="371"/>
      <c r="U93" s="371"/>
      <c r="V93" s="371"/>
      <c r="W93" s="516"/>
      <c r="X93" s="371"/>
      <c r="Z93" s="371"/>
      <c r="AA93" s="371"/>
      <c r="AB93" s="371"/>
      <c r="AC93" s="371"/>
      <c r="AM93" s="75"/>
    </row>
    <row r="94" spans="1:39" ht="12.75">
      <c r="A94" s="371"/>
      <c r="B94" s="371"/>
      <c r="C94" s="371"/>
      <c r="D94" s="371"/>
      <c r="E94" s="371"/>
      <c r="F94" s="371"/>
      <c r="G94" s="371"/>
      <c r="H94" s="371"/>
      <c r="I94" s="371"/>
      <c r="J94" s="371"/>
      <c r="K94" s="371"/>
      <c r="L94" s="371"/>
      <c r="M94" s="371"/>
      <c r="N94" s="371"/>
      <c r="O94" s="371"/>
      <c r="P94" s="371"/>
      <c r="Q94" s="371"/>
      <c r="R94" s="371"/>
      <c r="S94" s="371"/>
      <c r="T94" s="371"/>
      <c r="U94" s="371"/>
      <c r="V94" s="371"/>
      <c r="W94" s="516"/>
      <c r="X94" s="371"/>
      <c r="Z94" s="371"/>
      <c r="AA94" s="371"/>
      <c r="AB94" s="371"/>
      <c r="AC94" s="371"/>
      <c r="AM94" s="75"/>
    </row>
    <row r="95" spans="1:42" ht="12.75">
      <c r="A95" s="371"/>
      <c r="B95" s="371"/>
      <c r="C95" s="371"/>
      <c r="D95" s="371"/>
      <c r="E95" s="371"/>
      <c r="F95" s="371"/>
      <c r="G95" s="371"/>
      <c r="H95" s="371"/>
      <c r="I95" s="371"/>
      <c r="J95" s="371"/>
      <c r="K95" s="371"/>
      <c r="L95" s="371"/>
      <c r="M95" s="371"/>
      <c r="N95" s="371"/>
      <c r="O95" s="371"/>
      <c r="P95" s="371"/>
      <c r="Q95" s="371"/>
      <c r="R95" s="371"/>
      <c r="S95" s="371"/>
      <c r="T95" s="371"/>
      <c r="U95" s="371"/>
      <c r="V95" s="371"/>
      <c r="W95" s="516"/>
      <c r="X95" s="371"/>
      <c r="Z95" s="371"/>
      <c r="AA95" s="371"/>
      <c r="AB95" s="371"/>
      <c r="AC95" s="371"/>
      <c r="AE95" s="371"/>
      <c r="AF95" s="371"/>
      <c r="AG95" s="371"/>
      <c r="AM95" s="75"/>
      <c r="AN95" s="371"/>
      <c r="AO95" s="371"/>
      <c r="AP95" s="371"/>
    </row>
    <row r="96" spans="1:42" ht="12.75">
      <c r="A96" s="371"/>
      <c r="B96" s="371"/>
      <c r="C96" s="371"/>
      <c r="D96" s="371"/>
      <c r="E96" s="371"/>
      <c r="F96" s="371"/>
      <c r="G96" s="371"/>
      <c r="H96" s="371"/>
      <c r="I96" s="371"/>
      <c r="J96" s="371"/>
      <c r="K96" s="371"/>
      <c r="L96" s="371"/>
      <c r="M96" s="371"/>
      <c r="N96" s="371"/>
      <c r="O96" s="371"/>
      <c r="P96" s="371"/>
      <c r="Q96" s="371"/>
      <c r="R96" s="371"/>
      <c r="S96" s="371"/>
      <c r="T96" s="371"/>
      <c r="U96" s="371"/>
      <c r="V96" s="371"/>
      <c r="W96" s="516"/>
      <c r="X96" s="371"/>
      <c r="Z96" s="371"/>
      <c r="AA96" s="371"/>
      <c r="AB96" s="371"/>
      <c r="AC96" s="371"/>
      <c r="AE96" s="371"/>
      <c r="AF96" s="371"/>
      <c r="AG96" s="371"/>
      <c r="AM96" s="75"/>
      <c r="AN96" s="371"/>
      <c r="AO96" s="371"/>
      <c r="AP96" s="371"/>
    </row>
    <row r="97" spans="1:42" ht="12.75">
      <c r="A97" s="371"/>
      <c r="B97" s="371"/>
      <c r="C97" s="371"/>
      <c r="D97" s="371"/>
      <c r="E97" s="371"/>
      <c r="F97" s="371"/>
      <c r="G97" s="371"/>
      <c r="H97" s="371"/>
      <c r="I97" s="371"/>
      <c r="J97" s="371"/>
      <c r="K97" s="371"/>
      <c r="L97" s="371"/>
      <c r="M97" s="371"/>
      <c r="N97" s="371"/>
      <c r="O97" s="371"/>
      <c r="P97" s="371"/>
      <c r="Q97" s="371"/>
      <c r="R97" s="371"/>
      <c r="S97" s="371"/>
      <c r="T97" s="371"/>
      <c r="U97" s="371"/>
      <c r="V97" s="371"/>
      <c r="W97" s="516"/>
      <c r="X97" s="371"/>
      <c r="Z97" s="371"/>
      <c r="AA97" s="371"/>
      <c r="AB97" s="371"/>
      <c r="AC97" s="371"/>
      <c r="AE97" s="371"/>
      <c r="AF97" s="371"/>
      <c r="AG97" s="371"/>
      <c r="AM97" s="75"/>
      <c r="AN97" s="371"/>
      <c r="AO97" s="371"/>
      <c r="AP97" s="371"/>
    </row>
    <row r="98" spans="1:42" ht="12.75">
      <c r="A98" s="371"/>
      <c r="B98" s="371"/>
      <c r="C98" s="371"/>
      <c r="D98" s="371"/>
      <c r="E98" s="371"/>
      <c r="F98" s="371"/>
      <c r="G98" s="371"/>
      <c r="H98" s="371"/>
      <c r="I98" s="371"/>
      <c r="J98" s="371"/>
      <c r="K98" s="371"/>
      <c r="L98" s="371"/>
      <c r="M98" s="371"/>
      <c r="N98" s="371"/>
      <c r="O98" s="371"/>
      <c r="P98" s="371"/>
      <c r="Q98" s="371"/>
      <c r="R98" s="371"/>
      <c r="S98" s="371"/>
      <c r="T98" s="371"/>
      <c r="U98" s="371"/>
      <c r="V98" s="371"/>
      <c r="W98" s="516"/>
      <c r="X98" s="371"/>
      <c r="Z98" s="371"/>
      <c r="AA98" s="371"/>
      <c r="AB98" s="371"/>
      <c r="AC98" s="371"/>
      <c r="AE98" s="371"/>
      <c r="AF98" s="371"/>
      <c r="AG98" s="371"/>
      <c r="AH98" s="45"/>
      <c r="AI98" s="45"/>
      <c r="AJ98" s="45"/>
      <c r="AK98" s="45"/>
      <c r="AL98" s="45"/>
      <c r="AM98" s="75"/>
      <c r="AN98" s="371"/>
      <c r="AO98" s="371"/>
      <c r="AP98" s="371"/>
    </row>
    <row r="99" spans="1:42" ht="12.75">
      <c r="A99" s="371"/>
      <c r="B99" s="371"/>
      <c r="C99" s="371"/>
      <c r="D99" s="371"/>
      <c r="E99" s="371"/>
      <c r="F99" s="371"/>
      <c r="G99" s="371"/>
      <c r="H99" s="371"/>
      <c r="I99" s="371"/>
      <c r="J99" s="371"/>
      <c r="K99" s="371"/>
      <c r="L99" s="371"/>
      <c r="M99" s="371"/>
      <c r="N99" s="371"/>
      <c r="O99" s="371"/>
      <c r="P99" s="371"/>
      <c r="Q99" s="371"/>
      <c r="R99" s="371"/>
      <c r="S99" s="371"/>
      <c r="T99" s="371"/>
      <c r="U99" s="371"/>
      <c r="V99" s="371"/>
      <c r="W99" s="516"/>
      <c r="X99" s="371"/>
      <c r="Z99" s="371"/>
      <c r="AA99" s="371"/>
      <c r="AB99" s="371"/>
      <c r="AC99" s="371"/>
      <c r="AE99" s="371"/>
      <c r="AF99" s="371"/>
      <c r="AG99" s="371"/>
      <c r="AH99" s="45"/>
      <c r="AI99" s="45"/>
      <c r="AJ99" s="45"/>
      <c r="AK99" s="45"/>
      <c r="AL99" s="45"/>
      <c r="AM99" s="75"/>
      <c r="AN99" s="371"/>
      <c r="AO99" s="371"/>
      <c r="AP99" s="371"/>
    </row>
    <row r="100" spans="1:42" ht="12.75">
      <c r="A100" s="371"/>
      <c r="B100" s="371"/>
      <c r="C100" s="371"/>
      <c r="D100" s="371"/>
      <c r="E100" s="371"/>
      <c r="F100" s="371"/>
      <c r="G100" s="371"/>
      <c r="H100" s="371"/>
      <c r="I100" s="371"/>
      <c r="J100" s="371"/>
      <c r="K100" s="371"/>
      <c r="L100" s="371"/>
      <c r="M100" s="371"/>
      <c r="N100" s="371"/>
      <c r="O100" s="371"/>
      <c r="P100" s="371"/>
      <c r="Q100" s="371"/>
      <c r="R100" s="371"/>
      <c r="S100" s="371"/>
      <c r="T100" s="371"/>
      <c r="U100" s="371"/>
      <c r="V100" s="371"/>
      <c r="W100" s="516"/>
      <c r="X100" s="371"/>
      <c r="Z100" s="371"/>
      <c r="AA100" s="371"/>
      <c r="AB100" s="371"/>
      <c r="AC100" s="371"/>
      <c r="AE100" s="371"/>
      <c r="AF100" s="371"/>
      <c r="AG100" s="371"/>
      <c r="AH100" s="45"/>
      <c r="AI100" s="45"/>
      <c r="AJ100" s="45"/>
      <c r="AK100" s="45"/>
      <c r="AL100" s="45"/>
      <c r="AM100" s="75"/>
      <c r="AN100" s="371"/>
      <c r="AO100" s="371"/>
      <c r="AP100" s="371"/>
    </row>
    <row r="101" spans="1:42" ht="12.75">
      <c r="A101" s="371"/>
      <c r="B101" s="371"/>
      <c r="C101" s="371"/>
      <c r="D101" s="371"/>
      <c r="E101" s="371"/>
      <c r="F101" s="371"/>
      <c r="G101" s="371"/>
      <c r="H101" s="371"/>
      <c r="I101" s="371"/>
      <c r="J101" s="371"/>
      <c r="K101" s="371"/>
      <c r="L101" s="371"/>
      <c r="M101" s="371"/>
      <c r="N101" s="371"/>
      <c r="O101" s="371"/>
      <c r="P101" s="371"/>
      <c r="Q101" s="371"/>
      <c r="R101" s="371"/>
      <c r="S101" s="371"/>
      <c r="T101" s="371"/>
      <c r="U101" s="371"/>
      <c r="V101" s="371"/>
      <c r="W101" s="516"/>
      <c r="X101" s="371"/>
      <c r="Z101" s="371"/>
      <c r="AA101" s="371"/>
      <c r="AB101" s="371"/>
      <c r="AC101" s="371"/>
      <c r="AE101" s="371"/>
      <c r="AF101" s="371"/>
      <c r="AG101" s="371"/>
      <c r="AH101" s="45"/>
      <c r="AI101" s="45"/>
      <c r="AJ101" s="45"/>
      <c r="AK101" s="45"/>
      <c r="AL101" s="45"/>
      <c r="AM101" s="75"/>
      <c r="AN101" s="371"/>
      <c r="AO101" s="371"/>
      <c r="AP101" s="371"/>
    </row>
    <row r="102" spans="1:42" ht="12.75">
      <c r="A102" s="371"/>
      <c r="B102" s="371"/>
      <c r="C102" s="371"/>
      <c r="D102" s="371"/>
      <c r="E102" s="371"/>
      <c r="F102" s="371"/>
      <c r="G102" s="371"/>
      <c r="H102" s="371"/>
      <c r="I102" s="371"/>
      <c r="J102" s="371"/>
      <c r="K102" s="371"/>
      <c r="L102" s="371"/>
      <c r="M102" s="371"/>
      <c r="N102" s="371"/>
      <c r="O102" s="371"/>
      <c r="P102" s="371"/>
      <c r="Q102" s="371"/>
      <c r="R102" s="371"/>
      <c r="S102" s="371"/>
      <c r="T102" s="371"/>
      <c r="U102" s="371"/>
      <c r="V102" s="371"/>
      <c r="W102" s="516"/>
      <c r="X102" s="371"/>
      <c r="Z102" s="371"/>
      <c r="AA102" s="371"/>
      <c r="AB102" s="371"/>
      <c r="AC102" s="371"/>
      <c r="AE102" s="371"/>
      <c r="AF102" s="371"/>
      <c r="AG102" s="371"/>
      <c r="AH102" s="45"/>
      <c r="AI102" s="45"/>
      <c r="AJ102" s="45"/>
      <c r="AK102" s="45"/>
      <c r="AL102" s="45"/>
      <c r="AM102" s="75"/>
      <c r="AN102" s="371"/>
      <c r="AO102" s="371"/>
      <c r="AP102" s="371"/>
    </row>
    <row r="103" spans="1:42" ht="12.75">
      <c r="A103" s="371"/>
      <c r="B103" s="371"/>
      <c r="C103" s="371"/>
      <c r="D103" s="371"/>
      <c r="E103" s="371"/>
      <c r="F103" s="371"/>
      <c r="G103" s="371"/>
      <c r="H103" s="371"/>
      <c r="I103" s="371"/>
      <c r="J103" s="371"/>
      <c r="K103" s="371"/>
      <c r="L103" s="371"/>
      <c r="M103" s="371"/>
      <c r="N103" s="371"/>
      <c r="O103" s="371"/>
      <c r="P103" s="371"/>
      <c r="Q103" s="371"/>
      <c r="R103" s="371"/>
      <c r="S103" s="371"/>
      <c r="T103" s="371"/>
      <c r="U103" s="371"/>
      <c r="V103" s="371"/>
      <c r="W103" s="516"/>
      <c r="X103" s="371"/>
      <c r="Z103" s="371"/>
      <c r="AA103" s="371"/>
      <c r="AB103" s="371"/>
      <c r="AC103" s="371"/>
      <c r="AE103" s="371"/>
      <c r="AF103" s="371"/>
      <c r="AG103" s="371"/>
      <c r="AH103" s="45"/>
      <c r="AI103" s="45"/>
      <c r="AJ103" s="45"/>
      <c r="AK103" s="45"/>
      <c r="AL103" s="45"/>
      <c r="AM103" s="75"/>
      <c r="AN103" s="371"/>
      <c r="AO103" s="371"/>
      <c r="AP103" s="371"/>
    </row>
    <row r="104" spans="1:42" ht="12.75">
      <c r="A104" s="371"/>
      <c r="B104" s="371"/>
      <c r="C104" s="371"/>
      <c r="D104" s="371"/>
      <c r="E104" s="371"/>
      <c r="F104" s="371"/>
      <c r="G104" s="371"/>
      <c r="H104" s="371"/>
      <c r="I104" s="371"/>
      <c r="J104" s="371"/>
      <c r="K104" s="371"/>
      <c r="L104" s="371"/>
      <c r="M104" s="371"/>
      <c r="N104" s="371"/>
      <c r="O104" s="371"/>
      <c r="P104" s="371"/>
      <c r="Q104" s="371"/>
      <c r="R104" s="371"/>
      <c r="S104" s="371"/>
      <c r="T104" s="371"/>
      <c r="U104" s="371"/>
      <c r="V104" s="371"/>
      <c r="W104" s="516"/>
      <c r="X104" s="371"/>
      <c r="Z104" s="371"/>
      <c r="AA104" s="371"/>
      <c r="AB104" s="371"/>
      <c r="AC104" s="371"/>
      <c r="AE104" s="371"/>
      <c r="AF104" s="371"/>
      <c r="AG104" s="371"/>
      <c r="AH104" s="45"/>
      <c r="AI104" s="45"/>
      <c r="AJ104" s="45"/>
      <c r="AK104" s="45"/>
      <c r="AL104" s="45"/>
      <c r="AM104" s="75"/>
      <c r="AN104" s="371"/>
      <c r="AO104" s="371"/>
      <c r="AP104" s="371"/>
    </row>
    <row r="105" spans="1:42" ht="12.75">
      <c r="A105" s="371"/>
      <c r="B105" s="371"/>
      <c r="C105" s="371"/>
      <c r="D105" s="371"/>
      <c r="E105" s="371"/>
      <c r="F105" s="371"/>
      <c r="G105" s="371"/>
      <c r="H105" s="371"/>
      <c r="I105" s="371"/>
      <c r="J105" s="371"/>
      <c r="K105" s="371"/>
      <c r="L105" s="371"/>
      <c r="M105" s="371"/>
      <c r="N105" s="371"/>
      <c r="O105" s="371"/>
      <c r="P105" s="371"/>
      <c r="Q105" s="371"/>
      <c r="R105" s="371"/>
      <c r="S105" s="371"/>
      <c r="T105" s="371"/>
      <c r="U105" s="371"/>
      <c r="V105" s="371"/>
      <c r="W105" s="516"/>
      <c r="X105" s="371"/>
      <c r="Z105" s="371"/>
      <c r="AA105" s="371"/>
      <c r="AB105" s="371"/>
      <c r="AC105" s="371"/>
      <c r="AE105" s="371"/>
      <c r="AF105" s="371"/>
      <c r="AG105" s="371"/>
      <c r="AH105" s="45"/>
      <c r="AI105" s="45"/>
      <c r="AJ105" s="45"/>
      <c r="AK105" s="45"/>
      <c r="AL105" s="45"/>
      <c r="AM105" s="75"/>
      <c r="AN105" s="371"/>
      <c r="AO105" s="371"/>
      <c r="AP105" s="371"/>
    </row>
    <row r="106" spans="1:42" ht="12.75">
      <c r="A106" s="371"/>
      <c r="B106" s="371"/>
      <c r="C106" s="371"/>
      <c r="D106" s="371"/>
      <c r="E106" s="371"/>
      <c r="F106" s="371"/>
      <c r="G106" s="371"/>
      <c r="H106" s="371"/>
      <c r="I106" s="371"/>
      <c r="J106" s="371"/>
      <c r="K106" s="371"/>
      <c r="L106" s="371"/>
      <c r="M106" s="371"/>
      <c r="N106" s="371"/>
      <c r="O106" s="371"/>
      <c r="P106" s="371"/>
      <c r="Q106" s="371"/>
      <c r="R106" s="371"/>
      <c r="S106" s="371"/>
      <c r="T106" s="371"/>
      <c r="U106" s="371"/>
      <c r="V106" s="371"/>
      <c r="W106" s="516"/>
      <c r="X106" s="371"/>
      <c r="Z106" s="371"/>
      <c r="AA106" s="371"/>
      <c r="AB106" s="371"/>
      <c r="AC106" s="371"/>
      <c r="AE106" s="371"/>
      <c r="AF106" s="371"/>
      <c r="AG106" s="371"/>
      <c r="AH106" s="45"/>
      <c r="AI106" s="45"/>
      <c r="AJ106" s="45"/>
      <c r="AK106" s="45"/>
      <c r="AL106" s="45"/>
      <c r="AM106" s="75"/>
      <c r="AN106" s="371"/>
      <c r="AO106" s="371"/>
      <c r="AP106" s="371"/>
    </row>
    <row r="107" spans="1:42" ht="12.75">
      <c r="A107" s="371"/>
      <c r="B107" s="371"/>
      <c r="C107" s="371"/>
      <c r="D107" s="371"/>
      <c r="E107" s="371"/>
      <c r="F107" s="371"/>
      <c r="G107" s="371"/>
      <c r="H107" s="371"/>
      <c r="I107" s="371"/>
      <c r="J107" s="371"/>
      <c r="K107" s="371"/>
      <c r="L107" s="371"/>
      <c r="M107" s="371"/>
      <c r="N107" s="371"/>
      <c r="O107" s="371"/>
      <c r="P107" s="371"/>
      <c r="Q107" s="371"/>
      <c r="R107" s="371"/>
      <c r="S107" s="371"/>
      <c r="T107" s="371"/>
      <c r="U107" s="371"/>
      <c r="V107" s="371"/>
      <c r="W107" s="516"/>
      <c r="X107" s="371"/>
      <c r="Z107" s="371"/>
      <c r="AA107" s="371"/>
      <c r="AB107" s="371"/>
      <c r="AC107" s="371"/>
      <c r="AE107" s="371"/>
      <c r="AF107" s="371"/>
      <c r="AG107" s="371"/>
      <c r="AH107" s="45"/>
      <c r="AI107" s="45"/>
      <c r="AJ107" s="45"/>
      <c r="AK107" s="45"/>
      <c r="AL107" s="45"/>
      <c r="AM107" s="75"/>
      <c r="AN107" s="371"/>
      <c r="AO107" s="371"/>
      <c r="AP107" s="371"/>
    </row>
    <row r="108" spans="1:42" ht="12.75">
      <c r="A108" s="371"/>
      <c r="B108" s="371"/>
      <c r="C108" s="371"/>
      <c r="D108" s="371"/>
      <c r="E108" s="371"/>
      <c r="F108" s="371"/>
      <c r="G108" s="371"/>
      <c r="H108" s="371"/>
      <c r="I108" s="371"/>
      <c r="J108" s="371"/>
      <c r="K108" s="371"/>
      <c r="L108" s="371"/>
      <c r="M108" s="371"/>
      <c r="N108" s="371"/>
      <c r="O108" s="371"/>
      <c r="P108" s="371"/>
      <c r="Q108" s="371"/>
      <c r="R108" s="371"/>
      <c r="S108" s="371"/>
      <c r="T108" s="371"/>
      <c r="U108" s="371"/>
      <c r="V108" s="371"/>
      <c r="W108" s="516"/>
      <c r="X108" s="371"/>
      <c r="Z108" s="371"/>
      <c r="AA108" s="371"/>
      <c r="AB108" s="371"/>
      <c r="AC108" s="371"/>
      <c r="AE108" s="371"/>
      <c r="AF108" s="371"/>
      <c r="AG108" s="371"/>
      <c r="AH108" s="45"/>
      <c r="AI108" s="45"/>
      <c r="AJ108" s="45"/>
      <c r="AK108" s="45"/>
      <c r="AL108" s="45"/>
      <c r="AM108" s="45"/>
      <c r="AN108" s="371"/>
      <c r="AO108" s="371"/>
      <c r="AP108" s="371"/>
    </row>
    <row r="109" spans="1:42" ht="12.75">
      <c r="A109" s="371"/>
      <c r="B109" s="371"/>
      <c r="C109" s="371"/>
      <c r="D109" s="371"/>
      <c r="E109" s="371"/>
      <c r="F109" s="371"/>
      <c r="G109" s="371"/>
      <c r="H109" s="371"/>
      <c r="I109" s="371"/>
      <c r="J109" s="371"/>
      <c r="K109" s="371"/>
      <c r="L109" s="371"/>
      <c r="M109" s="371"/>
      <c r="N109" s="371"/>
      <c r="O109" s="371"/>
      <c r="P109" s="371"/>
      <c r="Q109" s="371"/>
      <c r="R109" s="371"/>
      <c r="S109" s="371"/>
      <c r="T109" s="371"/>
      <c r="U109" s="371"/>
      <c r="V109" s="371"/>
      <c r="W109" s="516"/>
      <c r="X109" s="371"/>
      <c r="Z109" s="371"/>
      <c r="AA109" s="371"/>
      <c r="AB109" s="371"/>
      <c r="AC109" s="371"/>
      <c r="AE109" s="371"/>
      <c r="AF109" s="371"/>
      <c r="AG109" s="371"/>
      <c r="AH109" s="45"/>
      <c r="AI109" s="45"/>
      <c r="AJ109" s="45"/>
      <c r="AK109" s="45"/>
      <c r="AL109" s="45"/>
      <c r="AM109" s="45"/>
      <c r="AN109" s="371"/>
      <c r="AO109" s="371"/>
      <c r="AP109" s="371"/>
    </row>
    <row r="110" spans="1:42" ht="12.75">
      <c r="A110" s="371"/>
      <c r="B110" s="371"/>
      <c r="C110" s="371"/>
      <c r="D110" s="371"/>
      <c r="E110" s="371"/>
      <c r="F110" s="371"/>
      <c r="G110" s="371"/>
      <c r="H110" s="371"/>
      <c r="I110" s="371"/>
      <c r="J110" s="371"/>
      <c r="K110" s="371"/>
      <c r="L110" s="371"/>
      <c r="M110" s="371"/>
      <c r="N110" s="371"/>
      <c r="O110" s="371"/>
      <c r="P110" s="371"/>
      <c r="Q110" s="371"/>
      <c r="R110" s="371"/>
      <c r="S110" s="371"/>
      <c r="T110" s="371"/>
      <c r="U110" s="371"/>
      <c r="V110" s="371"/>
      <c r="W110" s="516"/>
      <c r="X110" s="371"/>
      <c r="Z110" s="371"/>
      <c r="AA110" s="371"/>
      <c r="AB110" s="371"/>
      <c r="AC110" s="371"/>
      <c r="AE110" s="371"/>
      <c r="AF110" s="371"/>
      <c r="AG110" s="371"/>
      <c r="AH110" s="45"/>
      <c r="AI110" s="45"/>
      <c r="AJ110" s="45"/>
      <c r="AK110" s="45"/>
      <c r="AL110" s="45"/>
      <c r="AM110" s="45"/>
      <c r="AN110" s="371"/>
      <c r="AO110" s="371"/>
      <c r="AP110" s="371"/>
    </row>
    <row r="111" spans="1:42" ht="12.75">
      <c r="A111" s="371"/>
      <c r="B111" s="371"/>
      <c r="C111" s="371"/>
      <c r="D111" s="371"/>
      <c r="E111" s="371"/>
      <c r="F111" s="371"/>
      <c r="G111" s="371"/>
      <c r="H111" s="371"/>
      <c r="I111" s="371"/>
      <c r="J111" s="371"/>
      <c r="K111" s="371"/>
      <c r="L111" s="371"/>
      <c r="M111" s="371"/>
      <c r="N111" s="371"/>
      <c r="O111" s="371"/>
      <c r="P111" s="371"/>
      <c r="Q111" s="371"/>
      <c r="R111" s="371"/>
      <c r="S111" s="371"/>
      <c r="T111" s="371"/>
      <c r="U111" s="371"/>
      <c r="V111" s="371"/>
      <c r="W111" s="516"/>
      <c r="X111" s="371"/>
      <c r="Z111" s="371"/>
      <c r="AA111" s="371"/>
      <c r="AB111" s="371"/>
      <c r="AC111" s="371"/>
      <c r="AE111" s="371"/>
      <c r="AF111" s="371"/>
      <c r="AG111" s="371"/>
      <c r="AH111" s="45"/>
      <c r="AI111" s="45"/>
      <c r="AJ111" s="45"/>
      <c r="AK111" s="45"/>
      <c r="AL111" s="45"/>
      <c r="AM111" s="45"/>
      <c r="AN111" s="371"/>
      <c r="AO111" s="371"/>
      <c r="AP111" s="371"/>
    </row>
    <row r="112" spans="1:42" ht="12.75">
      <c r="A112" s="371"/>
      <c r="B112" s="371"/>
      <c r="C112" s="371"/>
      <c r="D112" s="371"/>
      <c r="E112" s="371"/>
      <c r="F112" s="371"/>
      <c r="G112" s="371"/>
      <c r="H112" s="371"/>
      <c r="I112" s="371"/>
      <c r="J112" s="371"/>
      <c r="K112" s="371"/>
      <c r="L112" s="371"/>
      <c r="M112" s="371"/>
      <c r="N112" s="371"/>
      <c r="O112" s="371"/>
      <c r="P112" s="371"/>
      <c r="Q112" s="371"/>
      <c r="R112" s="371"/>
      <c r="S112" s="371"/>
      <c r="T112" s="371"/>
      <c r="U112" s="371"/>
      <c r="V112" s="371"/>
      <c r="W112" s="516"/>
      <c r="X112" s="371"/>
      <c r="Z112" s="371"/>
      <c r="AA112" s="371"/>
      <c r="AB112" s="371"/>
      <c r="AC112" s="371"/>
      <c r="AE112" s="371"/>
      <c r="AF112" s="371"/>
      <c r="AG112" s="371"/>
      <c r="AH112" s="45"/>
      <c r="AI112" s="45"/>
      <c r="AJ112" s="45"/>
      <c r="AK112" s="45"/>
      <c r="AL112" s="45"/>
      <c r="AM112" s="45"/>
      <c r="AN112" s="371"/>
      <c r="AO112" s="371"/>
      <c r="AP112" s="371"/>
    </row>
    <row r="113" spans="1:42" ht="12.75">
      <c r="A113" s="371"/>
      <c r="B113" s="371"/>
      <c r="C113" s="371"/>
      <c r="D113" s="371"/>
      <c r="E113" s="371"/>
      <c r="F113" s="371"/>
      <c r="G113" s="371"/>
      <c r="H113" s="371"/>
      <c r="I113" s="371"/>
      <c r="J113" s="371"/>
      <c r="K113" s="371"/>
      <c r="L113" s="371"/>
      <c r="M113" s="371"/>
      <c r="N113" s="371"/>
      <c r="O113" s="371"/>
      <c r="P113" s="371"/>
      <c r="Q113" s="371"/>
      <c r="R113" s="371"/>
      <c r="S113" s="371"/>
      <c r="T113" s="371"/>
      <c r="U113" s="371"/>
      <c r="V113" s="371"/>
      <c r="W113" s="516"/>
      <c r="X113" s="371"/>
      <c r="Z113" s="371"/>
      <c r="AA113" s="371"/>
      <c r="AB113" s="371"/>
      <c r="AC113" s="371"/>
      <c r="AE113" s="371"/>
      <c r="AF113" s="371"/>
      <c r="AG113" s="371"/>
      <c r="AH113" s="45"/>
      <c r="AI113" s="45"/>
      <c r="AJ113" s="45"/>
      <c r="AK113" s="45"/>
      <c r="AL113" s="45"/>
      <c r="AM113" s="45"/>
      <c r="AN113" s="371"/>
      <c r="AO113" s="371"/>
      <c r="AP113" s="371"/>
    </row>
    <row r="114" spans="1:42" ht="12.75">
      <c r="A114" s="371"/>
      <c r="B114" s="371"/>
      <c r="C114" s="371"/>
      <c r="D114" s="371"/>
      <c r="E114" s="371"/>
      <c r="F114" s="371"/>
      <c r="G114" s="371"/>
      <c r="H114" s="371"/>
      <c r="I114" s="371"/>
      <c r="J114" s="371"/>
      <c r="K114" s="371"/>
      <c r="L114" s="371"/>
      <c r="M114" s="371"/>
      <c r="N114" s="371"/>
      <c r="O114" s="371"/>
      <c r="P114" s="371"/>
      <c r="Q114" s="371"/>
      <c r="R114" s="371"/>
      <c r="S114" s="371"/>
      <c r="T114" s="371"/>
      <c r="U114" s="371"/>
      <c r="V114" s="371"/>
      <c r="W114" s="516"/>
      <c r="X114" s="371"/>
      <c r="Z114" s="371"/>
      <c r="AA114" s="371"/>
      <c r="AB114" s="371"/>
      <c r="AC114" s="371"/>
      <c r="AE114" s="371"/>
      <c r="AF114" s="371"/>
      <c r="AG114" s="371"/>
      <c r="AH114" s="45"/>
      <c r="AI114" s="45"/>
      <c r="AJ114" s="45"/>
      <c r="AK114" s="45"/>
      <c r="AL114" s="45"/>
      <c r="AM114" s="45"/>
      <c r="AN114" s="371"/>
      <c r="AO114" s="371"/>
      <c r="AP114" s="371"/>
    </row>
    <row r="115" spans="1:42" ht="12.75">
      <c r="A115" s="371"/>
      <c r="B115" s="371"/>
      <c r="C115" s="371"/>
      <c r="D115" s="371"/>
      <c r="E115" s="371"/>
      <c r="F115" s="371"/>
      <c r="G115" s="371"/>
      <c r="H115" s="371"/>
      <c r="I115" s="371"/>
      <c r="J115" s="371"/>
      <c r="K115" s="371"/>
      <c r="L115" s="371"/>
      <c r="M115" s="371"/>
      <c r="N115" s="371"/>
      <c r="O115" s="371"/>
      <c r="P115" s="371"/>
      <c r="Q115" s="371"/>
      <c r="R115" s="371"/>
      <c r="S115" s="371"/>
      <c r="T115" s="371"/>
      <c r="U115" s="371"/>
      <c r="V115" s="371"/>
      <c r="W115" s="516"/>
      <c r="X115" s="371"/>
      <c r="Z115" s="371"/>
      <c r="AA115" s="371"/>
      <c r="AB115" s="371"/>
      <c r="AC115" s="371"/>
      <c r="AE115" s="371"/>
      <c r="AF115" s="371"/>
      <c r="AG115" s="371"/>
      <c r="AH115" s="45"/>
      <c r="AI115" s="45"/>
      <c r="AJ115" s="45"/>
      <c r="AK115" s="45"/>
      <c r="AL115" s="45"/>
      <c r="AM115" s="45"/>
      <c r="AN115" s="371"/>
      <c r="AO115" s="371"/>
      <c r="AP115" s="371"/>
    </row>
    <row r="116" spans="1:42" ht="12.75">
      <c r="A116" s="371"/>
      <c r="B116" s="371"/>
      <c r="C116" s="371"/>
      <c r="D116" s="371"/>
      <c r="E116" s="371"/>
      <c r="F116" s="371"/>
      <c r="G116" s="371"/>
      <c r="H116" s="371"/>
      <c r="I116" s="371"/>
      <c r="J116" s="371"/>
      <c r="K116" s="371"/>
      <c r="L116" s="371"/>
      <c r="M116" s="371"/>
      <c r="N116" s="371"/>
      <c r="O116" s="371"/>
      <c r="P116" s="371"/>
      <c r="Q116" s="371"/>
      <c r="R116" s="371"/>
      <c r="S116" s="371"/>
      <c r="T116" s="371"/>
      <c r="U116" s="371"/>
      <c r="V116" s="371"/>
      <c r="W116" s="516"/>
      <c r="X116" s="371"/>
      <c r="Z116" s="371"/>
      <c r="AA116" s="371"/>
      <c r="AB116" s="371"/>
      <c r="AC116" s="371"/>
      <c r="AE116" s="371"/>
      <c r="AF116" s="371"/>
      <c r="AG116" s="371"/>
      <c r="AH116" s="45"/>
      <c r="AI116" s="45"/>
      <c r="AJ116" s="45"/>
      <c r="AK116" s="45"/>
      <c r="AL116" s="45"/>
      <c r="AM116" s="45"/>
      <c r="AN116" s="371"/>
      <c r="AO116" s="371"/>
      <c r="AP116" s="371"/>
    </row>
    <row r="117" spans="1:42" ht="12.75">
      <c r="A117" s="371"/>
      <c r="B117" s="371"/>
      <c r="C117" s="371"/>
      <c r="D117" s="371"/>
      <c r="E117" s="371"/>
      <c r="F117" s="371"/>
      <c r="G117" s="371"/>
      <c r="H117" s="371"/>
      <c r="I117" s="371"/>
      <c r="J117" s="371"/>
      <c r="K117" s="371"/>
      <c r="L117" s="371"/>
      <c r="M117" s="371"/>
      <c r="N117" s="371"/>
      <c r="O117" s="371"/>
      <c r="P117" s="371"/>
      <c r="Q117" s="371"/>
      <c r="R117" s="371"/>
      <c r="S117" s="371"/>
      <c r="T117" s="371"/>
      <c r="U117" s="371"/>
      <c r="V117" s="371"/>
      <c r="W117" s="516"/>
      <c r="X117" s="371"/>
      <c r="Z117" s="371"/>
      <c r="AA117" s="371"/>
      <c r="AB117" s="371"/>
      <c r="AC117" s="371"/>
      <c r="AE117" s="371"/>
      <c r="AF117" s="371"/>
      <c r="AG117" s="371"/>
      <c r="AH117" s="45"/>
      <c r="AI117" s="45"/>
      <c r="AJ117" s="45"/>
      <c r="AK117" s="45"/>
      <c r="AL117" s="45"/>
      <c r="AM117" s="45"/>
      <c r="AN117" s="371"/>
      <c r="AO117" s="371"/>
      <c r="AP117" s="371"/>
    </row>
    <row r="118" spans="1:42" ht="12.75">
      <c r="A118" s="371"/>
      <c r="B118" s="371"/>
      <c r="C118" s="371"/>
      <c r="D118" s="371"/>
      <c r="E118" s="371"/>
      <c r="F118" s="371"/>
      <c r="G118" s="371"/>
      <c r="H118" s="371"/>
      <c r="I118" s="371"/>
      <c r="J118" s="371"/>
      <c r="K118" s="371"/>
      <c r="L118" s="371"/>
      <c r="M118" s="371"/>
      <c r="N118" s="371"/>
      <c r="O118" s="371"/>
      <c r="P118" s="371"/>
      <c r="Q118" s="371"/>
      <c r="R118" s="371"/>
      <c r="S118" s="371"/>
      <c r="T118" s="371"/>
      <c r="U118" s="371"/>
      <c r="V118" s="371"/>
      <c r="W118" s="516"/>
      <c r="X118" s="371"/>
      <c r="Z118" s="371"/>
      <c r="AA118" s="371"/>
      <c r="AB118" s="371"/>
      <c r="AC118" s="371"/>
      <c r="AE118" s="371"/>
      <c r="AF118" s="371"/>
      <c r="AG118" s="371"/>
      <c r="AH118" s="45"/>
      <c r="AI118" s="45"/>
      <c r="AJ118" s="45"/>
      <c r="AK118" s="45"/>
      <c r="AL118" s="45"/>
      <c r="AM118" s="45"/>
      <c r="AN118" s="371"/>
      <c r="AO118" s="371"/>
      <c r="AP118" s="371"/>
    </row>
    <row r="119" spans="1:42" ht="12.75">
      <c r="A119" s="371"/>
      <c r="B119" s="371"/>
      <c r="C119" s="371"/>
      <c r="D119" s="371"/>
      <c r="E119" s="371"/>
      <c r="F119" s="371"/>
      <c r="G119" s="371"/>
      <c r="H119" s="371"/>
      <c r="I119" s="371"/>
      <c r="J119" s="371"/>
      <c r="K119" s="371"/>
      <c r="L119" s="371"/>
      <c r="M119" s="371"/>
      <c r="N119" s="371"/>
      <c r="O119" s="371"/>
      <c r="P119" s="371"/>
      <c r="Q119" s="371"/>
      <c r="R119" s="371"/>
      <c r="S119" s="371"/>
      <c r="T119" s="371"/>
      <c r="U119" s="371"/>
      <c r="V119" s="371"/>
      <c r="W119" s="516"/>
      <c r="X119" s="371"/>
      <c r="Z119" s="371"/>
      <c r="AA119" s="371"/>
      <c r="AB119" s="371"/>
      <c r="AC119" s="371"/>
      <c r="AE119" s="371"/>
      <c r="AF119" s="371"/>
      <c r="AG119" s="371"/>
      <c r="AH119" s="45"/>
      <c r="AI119" s="45"/>
      <c r="AJ119" s="45"/>
      <c r="AK119" s="45"/>
      <c r="AL119" s="45"/>
      <c r="AM119" s="45"/>
      <c r="AN119" s="371"/>
      <c r="AO119" s="371"/>
      <c r="AP119" s="371"/>
    </row>
    <row r="120" spans="1:42" ht="12.75">
      <c r="A120" s="371"/>
      <c r="B120" s="371"/>
      <c r="C120" s="371"/>
      <c r="D120" s="371"/>
      <c r="E120" s="371"/>
      <c r="F120" s="371"/>
      <c r="G120" s="371"/>
      <c r="H120" s="371"/>
      <c r="I120" s="371"/>
      <c r="J120" s="371"/>
      <c r="K120" s="371"/>
      <c r="L120" s="371"/>
      <c r="M120" s="371"/>
      <c r="N120" s="371"/>
      <c r="O120" s="371"/>
      <c r="P120" s="371"/>
      <c r="Q120" s="371"/>
      <c r="R120" s="371"/>
      <c r="S120" s="371"/>
      <c r="T120" s="371"/>
      <c r="U120" s="371"/>
      <c r="V120" s="371"/>
      <c r="W120" s="516"/>
      <c r="X120" s="371"/>
      <c r="Z120" s="371"/>
      <c r="AA120" s="371"/>
      <c r="AB120" s="371"/>
      <c r="AC120" s="371"/>
      <c r="AE120" s="371"/>
      <c r="AF120" s="371"/>
      <c r="AG120" s="371"/>
      <c r="AH120" s="45"/>
      <c r="AI120" s="45"/>
      <c r="AJ120" s="45"/>
      <c r="AK120" s="45"/>
      <c r="AL120" s="45"/>
      <c r="AM120" s="45"/>
      <c r="AN120" s="371"/>
      <c r="AO120" s="371"/>
      <c r="AP120" s="371"/>
    </row>
    <row r="121" spans="1:42" ht="12.75">
      <c r="A121" s="371"/>
      <c r="B121" s="371"/>
      <c r="C121" s="371"/>
      <c r="D121" s="371"/>
      <c r="E121" s="371"/>
      <c r="F121" s="371"/>
      <c r="G121" s="371"/>
      <c r="H121" s="371"/>
      <c r="I121" s="371"/>
      <c r="J121" s="371"/>
      <c r="K121" s="371"/>
      <c r="L121" s="371"/>
      <c r="M121" s="371"/>
      <c r="N121" s="371"/>
      <c r="O121" s="371"/>
      <c r="P121" s="371"/>
      <c r="Q121" s="371"/>
      <c r="R121" s="371"/>
      <c r="S121" s="371"/>
      <c r="T121" s="371"/>
      <c r="U121" s="371"/>
      <c r="V121" s="371"/>
      <c r="W121" s="516"/>
      <c r="X121" s="371"/>
      <c r="Z121" s="371"/>
      <c r="AA121" s="371"/>
      <c r="AB121" s="371"/>
      <c r="AC121" s="371"/>
      <c r="AE121" s="371"/>
      <c r="AF121" s="371"/>
      <c r="AG121" s="371"/>
      <c r="AH121" s="45"/>
      <c r="AI121" s="45"/>
      <c r="AJ121" s="45"/>
      <c r="AK121" s="45"/>
      <c r="AL121" s="45"/>
      <c r="AM121" s="45"/>
      <c r="AN121" s="371"/>
      <c r="AO121" s="371"/>
      <c r="AP121" s="371"/>
    </row>
    <row r="122" spans="1:42" ht="12.75">
      <c r="A122" s="371"/>
      <c r="B122" s="371"/>
      <c r="C122" s="371"/>
      <c r="D122" s="371"/>
      <c r="E122" s="371"/>
      <c r="F122" s="371"/>
      <c r="G122" s="371"/>
      <c r="H122" s="371"/>
      <c r="I122" s="371"/>
      <c r="J122" s="371"/>
      <c r="K122" s="371"/>
      <c r="L122" s="371"/>
      <c r="M122" s="371"/>
      <c r="N122" s="371"/>
      <c r="O122" s="371"/>
      <c r="P122" s="371"/>
      <c r="Q122" s="371"/>
      <c r="R122" s="371"/>
      <c r="S122" s="371"/>
      <c r="T122" s="371"/>
      <c r="U122" s="371"/>
      <c r="V122" s="371"/>
      <c r="W122" s="516"/>
      <c r="X122" s="371"/>
      <c r="Z122" s="371"/>
      <c r="AA122" s="371"/>
      <c r="AB122" s="371"/>
      <c r="AC122" s="371"/>
      <c r="AE122" s="371"/>
      <c r="AF122" s="371"/>
      <c r="AG122" s="371"/>
      <c r="AH122" s="45"/>
      <c r="AI122" s="45"/>
      <c r="AJ122" s="45"/>
      <c r="AK122" s="45"/>
      <c r="AL122" s="45"/>
      <c r="AM122" s="45"/>
      <c r="AN122" s="371"/>
      <c r="AO122" s="371"/>
      <c r="AP122" s="371"/>
    </row>
    <row r="123" spans="1:42" ht="12.75">
      <c r="A123" s="371"/>
      <c r="B123" s="371"/>
      <c r="C123" s="371"/>
      <c r="D123" s="371"/>
      <c r="E123" s="371"/>
      <c r="F123" s="371"/>
      <c r="G123" s="371"/>
      <c r="H123" s="371"/>
      <c r="I123" s="371"/>
      <c r="J123" s="371"/>
      <c r="K123" s="371"/>
      <c r="L123" s="371"/>
      <c r="M123" s="371"/>
      <c r="N123" s="371"/>
      <c r="O123" s="371"/>
      <c r="P123" s="371"/>
      <c r="Q123" s="371"/>
      <c r="R123" s="371"/>
      <c r="S123" s="371"/>
      <c r="T123" s="371"/>
      <c r="U123" s="371"/>
      <c r="V123" s="371"/>
      <c r="W123" s="516"/>
      <c r="X123" s="371"/>
      <c r="Z123" s="371"/>
      <c r="AA123" s="371"/>
      <c r="AB123" s="371"/>
      <c r="AC123" s="371"/>
      <c r="AE123" s="371"/>
      <c r="AF123" s="371"/>
      <c r="AG123" s="371"/>
      <c r="AH123" s="45"/>
      <c r="AI123" s="45"/>
      <c r="AJ123" s="45"/>
      <c r="AK123" s="45"/>
      <c r="AL123" s="45"/>
      <c r="AM123" s="45"/>
      <c r="AN123" s="371"/>
      <c r="AO123" s="371"/>
      <c r="AP123" s="371"/>
    </row>
    <row r="124" spans="1:42" ht="12.75">
      <c r="A124" s="371"/>
      <c r="B124" s="371"/>
      <c r="C124" s="371"/>
      <c r="D124" s="371"/>
      <c r="E124" s="371"/>
      <c r="F124" s="371"/>
      <c r="G124" s="371"/>
      <c r="H124" s="371"/>
      <c r="I124" s="371"/>
      <c r="J124" s="371"/>
      <c r="K124" s="371"/>
      <c r="L124" s="371"/>
      <c r="M124" s="371"/>
      <c r="N124" s="371"/>
      <c r="O124" s="371"/>
      <c r="P124" s="371"/>
      <c r="Q124" s="371"/>
      <c r="R124" s="371"/>
      <c r="S124" s="371"/>
      <c r="T124" s="371"/>
      <c r="U124" s="371"/>
      <c r="V124" s="371"/>
      <c r="W124" s="516"/>
      <c r="X124" s="371"/>
      <c r="Z124" s="371"/>
      <c r="AA124" s="371"/>
      <c r="AB124" s="371"/>
      <c r="AC124" s="371"/>
      <c r="AE124" s="371"/>
      <c r="AF124" s="371"/>
      <c r="AG124" s="371"/>
      <c r="AH124" s="45"/>
      <c r="AI124" s="45"/>
      <c r="AJ124" s="45"/>
      <c r="AK124" s="45"/>
      <c r="AL124" s="45"/>
      <c r="AM124" s="45"/>
      <c r="AN124" s="371"/>
      <c r="AO124" s="371"/>
      <c r="AP124" s="371"/>
    </row>
    <row r="125" spans="1:42" ht="12.75">
      <c r="A125" s="371"/>
      <c r="B125" s="371"/>
      <c r="C125" s="371"/>
      <c r="D125" s="371"/>
      <c r="E125" s="371"/>
      <c r="F125" s="371"/>
      <c r="G125" s="371"/>
      <c r="H125" s="371"/>
      <c r="I125" s="371"/>
      <c r="J125" s="371"/>
      <c r="K125" s="371"/>
      <c r="L125" s="371"/>
      <c r="M125" s="371"/>
      <c r="N125" s="371"/>
      <c r="O125" s="371"/>
      <c r="P125" s="371"/>
      <c r="Q125" s="371"/>
      <c r="R125" s="371"/>
      <c r="S125" s="371"/>
      <c r="T125" s="371"/>
      <c r="U125" s="371"/>
      <c r="V125" s="371"/>
      <c r="W125" s="516"/>
      <c r="X125" s="371"/>
      <c r="Z125" s="371"/>
      <c r="AA125" s="371"/>
      <c r="AB125" s="371"/>
      <c r="AC125" s="371"/>
      <c r="AE125" s="371"/>
      <c r="AF125" s="371"/>
      <c r="AG125" s="371"/>
      <c r="AH125" s="45"/>
      <c r="AI125" s="45"/>
      <c r="AJ125" s="45"/>
      <c r="AK125" s="45"/>
      <c r="AL125" s="45"/>
      <c r="AM125" s="45"/>
      <c r="AN125" s="371"/>
      <c r="AO125" s="371"/>
      <c r="AP125" s="371"/>
    </row>
    <row r="126" spans="1:42" ht="12.75">
      <c r="A126" s="371"/>
      <c r="B126" s="371"/>
      <c r="C126" s="371"/>
      <c r="D126" s="371"/>
      <c r="E126" s="371"/>
      <c r="F126" s="371"/>
      <c r="G126" s="371"/>
      <c r="H126" s="371"/>
      <c r="I126" s="371"/>
      <c r="J126" s="371"/>
      <c r="K126" s="371"/>
      <c r="L126" s="371"/>
      <c r="M126" s="371"/>
      <c r="N126" s="371"/>
      <c r="O126" s="371"/>
      <c r="P126" s="371"/>
      <c r="Q126" s="371"/>
      <c r="R126" s="371"/>
      <c r="S126" s="371"/>
      <c r="T126" s="371"/>
      <c r="U126" s="371"/>
      <c r="V126" s="371"/>
      <c r="W126" s="516"/>
      <c r="X126" s="371"/>
      <c r="Z126" s="371"/>
      <c r="AA126" s="371"/>
      <c r="AB126" s="371"/>
      <c r="AC126" s="371"/>
      <c r="AE126" s="371"/>
      <c r="AF126" s="371"/>
      <c r="AG126" s="371"/>
      <c r="AH126" s="45"/>
      <c r="AI126" s="45"/>
      <c r="AJ126" s="45"/>
      <c r="AK126" s="45"/>
      <c r="AL126" s="45"/>
      <c r="AM126" s="45"/>
      <c r="AN126" s="371"/>
      <c r="AO126" s="371"/>
      <c r="AP126" s="371"/>
    </row>
    <row r="127" spans="1:42" ht="12.75">
      <c r="A127" s="371"/>
      <c r="B127" s="371"/>
      <c r="C127" s="371"/>
      <c r="D127" s="371"/>
      <c r="E127" s="371"/>
      <c r="F127" s="371"/>
      <c r="G127" s="371"/>
      <c r="H127" s="371"/>
      <c r="I127" s="371"/>
      <c r="J127" s="371"/>
      <c r="K127" s="371"/>
      <c r="L127" s="371"/>
      <c r="M127" s="371"/>
      <c r="N127" s="371"/>
      <c r="O127" s="371"/>
      <c r="P127" s="371"/>
      <c r="Q127" s="371"/>
      <c r="R127" s="371"/>
      <c r="S127" s="371"/>
      <c r="T127" s="371"/>
      <c r="U127" s="371"/>
      <c r="V127" s="371"/>
      <c r="W127" s="516"/>
      <c r="X127" s="371"/>
      <c r="Z127" s="371"/>
      <c r="AA127" s="371"/>
      <c r="AB127" s="371"/>
      <c r="AC127" s="371"/>
      <c r="AE127" s="371"/>
      <c r="AF127" s="371"/>
      <c r="AG127" s="371"/>
      <c r="AH127" s="45"/>
      <c r="AI127" s="45"/>
      <c r="AJ127" s="45"/>
      <c r="AK127" s="45"/>
      <c r="AL127" s="45"/>
      <c r="AM127" s="45"/>
      <c r="AN127" s="371"/>
      <c r="AO127" s="371"/>
      <c r="AP127" s="371"/>
    </row>
    <row r="128" spans="1:42" ht="12.75">
      <c r="A128" s="371"/>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516"/>
      <c r="X128" s="371"/>
      <c r="Z128" s="371"/>
      <c r="AA128" s="371"/>
      <c r="AB128" s="371"/>
      <c r="AC128" s="371"/>
      <c r="AE128" s="371"/>
      <c r="AF128" s="371"/>
      <c r="AG128" s="371"/>
      <c r="AH128" s="45"/>
      <c r="AI128" s="45"/>
      <c r="AJ128" s="45"/>
      <c r="AK128" s="45"/>
      <c r="AL128" s="45"/>
      <c r="AM128" s="45"/>
      <c r="AN128" s="371"/>
      <c r="AO128" s="371"/>
      <c r="AP128" s="371"/>
    </row>
    <row r="129" spans="1:42" ht="12.75">
      <c r="A129" s="371"/>
      <c r="B129" s="371"/>
      <c r="C129" s="371"/>
      <c r="D129" s="371"/>
      <c r="E129" s="371"/>
      <c r="F129" s="371"/>
      <c r="G129" s="371"/>
      <c r="H129" s="371"/>
      <c r="I129" s="371"/>
      <c r="J129" s="371"/>
      <c r="K129" s="371"/>
      <c r="L129" s="371"/>
      <c r="M129" s="371"/>
      <c r="N129" s="371"/>
      <c r="O129" s="371"/>
      <c r="P129" s="371"/>
      <c r="Q129" s="371"/>
      <c r="R129" s="371"/>
      <c r="S129" s="371"/>
      <c r="T129" s="371"/>
      <c r="U129" s="371"/>
      <c r="V129" s="371"/>
      <c r="W129" s="516"/>
      <c r="X129" s="371"/>
      <c r="Z129" s="371"/>
      <c r="AA129" s="371"/>
      <c r="AB129" s="371"/>
      <c r="AC129" s="371"/>
      <c r="AE129" s="371"/>
      <c r="AF129" s="371"/>
      <c r="AG129" s="371"/>
      <c r="AH129" s="45"/>
      <c r="AI129" s="45"/>
      <c r="AJ129" s="45"/>
      <c r="AK129" s="45"/>
      <c r="AL129" s="45"/>
      <c r="AM129" s="45"/>
      <c r="AN129" s="371"/>
      <c r="AO129" s="371"/>
      <c r="AP129" s="371"/>
    </row>
    <row r="130" spans="1:42" ht="12.75">
      <c r="A130" s="371"/>
      <c r="B130" s="371"/>
      <c r="C130" s="371"/>
      <c r="D130" s="371"/>
      <c r="E130" s="371"/>
      <c r="F130" s="371"/>
      <c r="G130" s="371"/>
      <c r="H130" s="371"/>
      <c r="I130" s="371"/>
      <c r="J130" s="371"/>
      <c r="K130" s="371"/>
      <c r="L130" s="371"/>
      <c r="M130" s="371"/>
      <c r="N130" s="371"/>
      <c r="O130" s="371"/>
      <c r="P130" s="371"/>
      <c r="Q130" s="371"/>
      <c r="R130" s="371"/>
      <c r="S130" s="371"/>
      <c r="T130" s="371"/>
      <c r="U130" s="371"/>
      <c r="V130" s="371"/>
      <c r="W130" s="516"/>
      <c r="X130" s="371"/>
      <c r="Z130" s="371"/>
      <c r="AA130" s="371"/>
      <c r="AB130" s="371"/>
      <c r="AC130" s="371"/>
      <c r="AE130" s="371"/>
      <c r="AF130" s="371"/>
      <c r="AG130" s="371"/>
      <c r="AH130" s="45"/>
      <c r="AI130" s="45"/>
      <c r="AJ130" s="45"/>
      <c r="AK130" s="45"/>
      <c r="AL130" s="45"/>
      <c r="AM130" s="45"/>
      <c r="AN130" s="371"/>
      <c r="AO130" s="371"/>
      <c r="AP130" s="371"/>
    </row>
    <row r="131" spans="1:42" ht="12.75">
      <c r="A131" s="371"/>
      <c r="B131" s="371"/>
      <c r="C131" s="371"/>
      <c r="D131" s="371"/>
      <c r="E131" s="371"/>
      <c r="F131" s="371"/>
      <c r="G131" s="371"/>
      <c r="H131" s="371"/>
      <c r="I131" s="371"/>
      <c r="J131" s="371"/>
      <c r="K131" s="371"/>
      <c r="L131" s="371"/>
      <c r="M131" s="371"/>
      <c r="N131" s="371"/>
      <c r="O131" s="371"/>
      <c r="P131" s="371"/>
      <c r="Q131" s="371"/>
      <c r="R131" s="371"/>
      <c r="S131" s="371"/>
      <c r="T131" s="371"/>
      <c r="U131" s="371"/>
      <c r="V131" s="371"/>
      <c r="W131" s="516"/>
      <c r="X131" s="371"/>
      <c r="Z131" s="371"/>
      <c r="AA131" s="371"/>
      <c r="AB131" s="371"/>
      <c r="AC131" s="371"/>
      <c r="AE131" s="371"/>
      <c r="AF131" s="371"/>
      <c r="AG131" s="371"/>
      <c r="AH131" s="45"/>
      <c r="AI131" s="45"/>
      <c r="AJ131" s="45"/>
      <c r="AK131" s="45"/>
      <c r="AL131" s="45"/>
      <c r="AM131" s="45"/>
      <c r="AN131" s="371"/>
      <c r="AO131" s="371"/>
      <c r="AP131" s="371"/>
    </row>
    <row r="132" spans="1:42" ht="12.75">
      <c r="A132" s="371"/>
      <c r="B132" s="371"/>
      <c r="C132" s="371"/>
      <c r="D132" s="371"/>
      <c r="E132" s="371"/>
      <c r="F132" s="371"/>
      <c r="G132" s="371"/>
      <c r="H132" s="371"/>
      <c r="I132" s="371"/>
      <c r="J132" s="371"/>
      <c r="K132" s="371"/>
      <c r="L132" s="371"/>
      <c r="M132" s="371"/>
      <c r="N132" s="371"/>
      <c r="O132" s="371"/>
      <c r="P132" s="371"/>
      <c r="Q132" s="371"/>
      <c r="R132" s="371"/>
      <c r="S132" s="371"/>
      <c r="T132" s="371"/>
      <c r="U132" s="371"/>
      <c r="V132" s="371"/>
      <c r="W132" s="516"/>
      <c r="X132" s="371"/>
      <c r="Z132" s="371"/>
      <c r="AA132" s="371"/>
      <c r="AB132" s="371"/>
      <c r="AC132" s="371"/>
      <c r="AE132" s="371"/>
      <c r="AF132" s="371"/>
      <c r="AG132" s="371"/>
      <c r="AH132" s="45"/>
      <c r="AI132" s="45"/>
      <c r="AJ132" s="45"/>
      <c r="AK132" s="45"/>
      <c r="AL132" s="45"/>
      <c r="AM132" s="45"/>
      <c r="AN132" s="371"/>
      <c r="AO132" s="371"/>
      <c r="AP132" s="371"/>
    </row>
    <row r="133" spans="1:42" ht="12.75">
      <c r="A133" s="371"/>
      <c r="B133" s="371"/>
      <c r="C133" s="371"/>
      <c r="D133" s="371"/>
      <c r="E133" s="371"/>
      <c r="F133" s="371"/>
      <c r="G133" s="371"/>
      <c r="H133" s="371"/>
      <c r="I133" s="371"/>
      <c r="J133" s="371"/>
      <c r="K133" s="371"/>
      <c r="L133" s="371"/>
      <c r="M133" s="371"/>
      <c r="N133" s="371"/>
      <c r="O133" s="371"/>
      <c r="P133" s="371"/>
      <c r="Q133" s="371"/>
      <c r="R133" s="371"/>
      <c r="S133" s="371"/>
      <c r="T133" s="371"/>
      <c r="U133" s="371"/>
      <c r="V133" s="371"/>
      <c r="W133" s="516"/>
      <c r="X133" s="371"/>
      <c r="Z133" s="371"/>
      <c r="AA133" s="371"/>
      <c r="AB133" s="371"/>
      <c r="AC133" s="371"/>
      <c r="AE133" s="371"/>
      <c r="AF133" s="371"/>
      <c r="AG133" s="371"/>
      <c r="AH133" s="45"/>
      <c r="AI133" s="45"/>
      <c r="AJ133" s="45"/>
      <c r="AK133" s="45"/>
      <c r="AL133" s="45"/>
      <c r="AM133" s="45"/>
      <c r="AN133" s="371"/>
      <c r="AO133" s="371"/>
      <c r="AP133" s="371"/>
    </row>
    <row r="134" spans="1:42" ht="12.75">
      <c r="A134" s="371"/>
      <c r="B134" s="371"/>
      <c r="C134" s="371"/>
      <c r="D134" s="371"/>
      <c r="E134" s="371"/>
      <c r="F134" s="371"/>
      <c r="G134" s="371"/>
      <c r="H134" s="371"/>
      <c r="I134" s="371"/>
      <c r="J134" s="371"/>
      <c r="K134" s="371"/>
      <c r="L134" s="371"/>
      <c r="M134" s="371"/>
      <c r="N134" s="371"/>
      <c r="O134" s="371"/>
      <c r="P134" s="371"/>
      <c r="Q134" s="371"/>
      <c r="R134" s="371"/>
      <c r="S134" s="371"/>
      <c r="T134" s="371"/>
      <c r="U134" s="371"/>
      <c r="V134" s="371"/>
      <c r="W134" s="516"/>
      <c r="X134" s="371"/>
      <c r="Z134" s="371"/>
      <c r="AA134" s="371"/>
      <c r="AB134" s="371"/>
      <c r="AC134" s="371"/>
      <c r="AE134" s="371"/>
      <c r="AF134" s="371"/>
      <c r="AG134" s="371"/>
      <c r="AH134" s="45"/>
      <c r="AI134" s="45"/>
      <c r="AJ134" s="45"/>
      <c r="AK134" s="45"/>
      <c r="AL134" s="45"/>
      <c r="AM134" s="45"/>
      <c r="AN134" s="371"/>
      <c r="AO134" s="371"/>
      <c r="AP134" s="371"/>
    </row>
    <row r="135" spans="1:42" ht="12.75">
      <c r="A135" s="371"/>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516"/>
      <c r="X135" s="371"/>
      <c r="Z135" s="371"/>
      <c r="AA135" s="371"/>
      <c r="AB135" s="371"/>
      <c r="AC135" s="371"/>
      <c r="AE135" s="371"/>
      <c r="AF135" s="371"/>
      <c r="AG135" s="371"/>
      <c r="AH135" s="45"/>
      <c r="AI135" s="45"/>
      <c r="AJ135" s="45"/>
      <c r="AK135" s="45"/>
      <c r="AL135" s="45"/>
      <c r="AM135" s="45"/>
      <c r="AN135" s="371"/>
      <c r="AO135" s="371"/>
      <c r="AP135" s="371"/>
    </row>
    <row r="136" spans="1:42" ht="12.75">
      <c r="A136" s="371"/>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516"/>
      <c r="X136" s="371"/>
      <c r="Z136" s="371"/>
      <c r="AA136" s="371"/>
      <c r="AB136" s="371"/>
      <c r="AC136" s="371"/>
      <c r="AE136" s="371"/>
      <c r="AF136" s="371"/>
      <c r="AG136" s="371"/>
      <c r="AH136" s="45"/>
      <c r="AI136" s="45"/>
      <c r="AJ136" s="45"/>
      <c r="AK136" s="45"/>
      <c r="AL136" s="45"/>
      <c r="AM136" s="45"/>
      <c r="AN136" s="371"/>
      <c r="AO136" s="371"/>
      <c r="AP136" s="371"/>
    </row>
  </sheetData>
  <sheetProtection/>
  <mergeCells count="6">
    <mergeCell ref="C20:Z20"/>
    <mergeCell ref="AE1:AG1"/>
    <mergeCell ref="AN1:AP1"/>
    <mergeCell ref="T4:AB4"/>
    <mergeCell ref="C18:Z18"/>
    <mergeCell ref="C19:Z19"/>
  </mergeCells>
  <conditionalFormatting sqref="D27:S31 U27:V31 Z27:AC31 X27:X31">
    <cfRule type="cellIs" priority="2" dxfId="0" operator="notEqual" stopIfTrue="1">
      <formula>0</formula>
    </cfRule>
  </conditionalFormatting>
  <conditionalFormatting sqref="W27:W31">
    <cfRule type="cellIs" priority="1" dxfId="0" operator="notEqual" stopIfTrue="1">
      <formula>0</formula>
    </cfRule>
  </conditionalFormatting>
  <printOptions/>
  <pageMargins left="0.2362204724409449" right="0.11811023622047245" top="0.1968503937007874" bottom="0.7086614173228347" header="0.15748031496062992" footer="0.2362204724409449"/>
  <pageSetup horizontalDpi="600" verticalDpi="600" orientation="portrait" paperSize="9" scale="71" r:id="rId1"/>
  <headerFooter alignWithMargins="0">
    <oddFooter>&amp;LTelkom SA SOC Limited Condensed Annual Report
&amp;D - &amp;T
&amp;A&amp;RPage &amp;P of &amp;N</oddFooter>
  </headerFooter>
  <colBreaks count="1" manualBreakCount="1">
    <brk id="28" min="1" max="35" man="1"/>
  </colBreaks>
  <ignoredErrors>
    <ignoredError sqref="U9" formulaRange="1"/>
  </ignoredErrors>
</worksheet>
</file>

<file path=xl/worksheets/sheet8.xml><?xml version="1.0" encoding="utf-8"?>
<worksheet xmlns="http://schemas.openxmlformats.org/spreadsheetml/2006/main" xmlns:r="http://schemas.openxmlformats.org/officeDocument/2006/relationships">
  <sheetPr>
    <tabColor rgb="FF92D050"/>
  </sheetPr>
  <dimension ref="A1:AD136"/>
  <sheetViews>
    <sheetView view="pageBreakPreview" zoomScale="85" zoomScaleNormal="80" zoomScaleSheetLayoutView="85" zoomScalePageLayoutView="0" workbookViewId="0" topLeftCell="A1">
      <selection activeCell="C4" sqref="C4"/>
    </sheetView>
  </sheetViews>
  <sheetFormatPr defaultColWidth="9.140625" defaultRowHeight="12.75"/>
  <cols>
    <col min="1" max="1" width="1.7109375" style="23" customWidth="1"/>
    <col min="2" max="2" width="4.28125" style="23" customWidth="1"/>
    <col min="3" max="3" width="59.8515625" style="44" customWidth="1"/>
    <col min="4" max="6" width="0.85546875" style="44" customWidth="1"/>
    <col min="7" max="7" width="16.7109375" style="23" hidden="1" customWidth="1"/>
    <col min="8" max="11" width="0.85546875" style="44" customWidth="1"/>
    <col min="12" max="12" width="16.7109375" style="23" customWidth="1"/>
    <col min="13" max="15" width="0.85546875" style="44" customWidth="1"/>
    <col min="16" max="16" width="16.7109375" style="23" customWidth="1"/>
    <col min="17" max="18" width="0.9921875" style="94" customWidth="1"/>
    <col min="19" max="19" width="16.8515625" style="23" hidden="1" customWidth="1"/>
    <col min="20" max="21" width="16.8515625" style="144" customWidth="1"/>
    <col min="22" max="22" width="18.421875" style="43" customWidth="1"/>
    <col min="23" max="23" width="9.140625" style="43" customWidth="1"/>
    <col min="24" max="24" width="19.421875" style="43" customWidth="1"/>
    <col min="25" max="25" width="10.28125" style="43" customWidth="1"/>
    <col min="26" max="26" width="9.57421875" style="43" customWidth="1"/>
    <col min="27" max="27" width="9.140625" style="43" customWidth="1"/>
    <col min="28" max="28" width="16.8515625" style="23" hidden="1" customWidth="1"/>
    <col min="29" max="30" width="16.8515625" style="23" customWidth="1"/>
    <col min="31" max="16384" width="9.140625" style="43" customWidth="1"/>
  </cols>
  <sheetData>
    <row r="1" spans="7:30" ht="9.75" customHeight="1">
      <c r="G1" s="93" t="s">
        <v>47</v>
      </c>
      <c r="L1" s="93" t="s">
        <v>47</v>
      </c>
      <c r="P1" s="93" t="s">
        <v>47</v>
      </c>
      <c r="Q1" s="98"/>
      <c r="R1" s="98"/>
      <c r="S1" s="43" t="s">
        <v>13</v>
      </c>
      <c r="T1" s="152"/>
      <c r="U1" s="152"/>
      <c r="AA1" s="66"/>
      <c r="AB1" s="43" t="s">
        <v>66</v>
      </c>
      <c r="AC1" s="43"/>
      <c r="AD1" s="43"/>
    </row>
    <row r="2" spans="2:30" ht="19.5" customHeight="1">
      <c r="B2" s="22" t="s">
        <v>0</v>
      </c>
      <c r="S2" s="43" t="s">
        <v>67</v>
      </c>
      <c r="T2" s="152" t="s">
        <v>68</v>
      </c>
      <c r="U2" s="152" t="s">
        <v>88</v>
      </c>
      <c r="V2" s="43" t="s">
        <v>14</v>
      </c>
      <c r="W2" s="43" t="s">
        <v>15</v>
      </c>
      <c r="X2" s="43" t="s">
        <v>16</v>
      </c>
      <c r="Y2" s="43" t="s">
        <v>17</v>
      </c>
      <c r="Z2" s="43" t="s">
        <v>18</v>
      </c>
      <c r="AA2" s="66" t="s">
        <v>19</v>
      </c>
      <c r="AB2" s="43" t="s">
        <v>69</v>
      </c>
      <c r="AC2" s="43" t="s">
        <v>70</v>
      </c>
      <c r="AD2" s="43" t="s">
        <v>91</v>
      </c>
    </row>
    <row r="3" spans="2:27" ht="19.5" customHeight="1">
      <c r="B3" s="1" t="s">
        <v>87</v>
      </c>
      <c r="AA3" s="66"/>
    </row>
    <row r="4" spans="1:27" ht="19.5" customHeight="1" thickBot="1">
      <c r="A4" s="61"/>
      <c r="B4" s="95"/>
      <c r="C4" s="47"/>
      <c r="D4" s="47"/>
      <c r="E4" s="47"/>
      <c r="F4" s="47"/>
      <c r="G4" s="46"/>
      <c r="H4" s="47"/>
      <c r="I4" s="47"/>
      <c r="J4" s="47"/>
      <c r="K4" s="47"/>
      <c r="L4" s="46"/>
      <c r="M4" s="47"/>
      <c r="N4" s="47"/>
      <c r="O4" s="47"/>
      <c r="P4" s="72"/>
      <c r="Q4" s="119"/>
      <c r="R4" s="165"/>
      <c r="AA4" s="66"/>
    </row>
    <row r="5" spans="2:30" ht="15" customHeight="1" hidden="1" thickBot="1">
      <c r="B5" s="68"/>
      <c r="C5" s="67"/>
      <c r="D5" s="186"/>
      <c r="E5" s="186"/>
      <c r="F5" s="186"/>
      <c r="G5" s="186" t="s">
        <v>1</v>
      </c>
      <c r="H5" s="186"/>
      <c r="I5" s="186"/>
      <c r="J5" s="186"/>
      <c r="K5" s="186"/>
      <c r="L5" s="186" t="s">
        <v>1</v>
      </c>
      <c r="M5" s="186"/>
      <c r="N5" s="186"/>
      <c r="O5" s="186"/>
      <c r="P5" s="117" t="s">
        <v>1</v>
      </c>
      <c r="Q5" s="117"/>
      <c r="R5" s="117"/>
      <c r="S5" s="186"/>
      <c r="T5" s="149"/>
      <c r="U5" s="149"/>
      <c r="AA5" s="66"/>
      <c r="AB5" s="186"/>
      <c r="AC5" s="186"/>
      <c r="AD5" s="186"/>
    </row>
    <row r="6" spans="2:30" ht="15" customHeight="1">
      <c r="B6" s="71"/>
      <c r="C6" s="70"/>
      <c r="D6" s="69"/>
      <c r="E6" s="69"/>
      <c r="F6" s="69"/>
      <c r="G6" s="69">
        <v>2009</v>
      </c>
      <c r="H6" s="69"/>
      <c r="I6" s="69"/>
      <c r="J6" s="69"/>
      <c r="K6" s="69"/>
      <c r="L6" s="69">
        <v>2010</v>
      </c>
      <c r="M6" s="69"/>
      <c r="N6" s="69"/>
      <c r="O6" s="166"/>
      <c r="P6" s="182">
        <v>2011</v>
      </c>
      <c r="Q6" s="151"/>
      <c r="R6" s="117"/>
      <c r="S6" s="116"/>
      <c r="T6" s="148"/>
      <c r="U6" s="148"/>
      <c r="AA6" s="66"/>
      <c r="AB6" s="116"/>
      <c r="AC6" s="116"/>
      <c r="AD6" s="116"/>
    </row>
    <row r="7" spans="2:30" ht="15" customHeight="1" thickBot="1">
      <c r="B7" s="65"/>
      <c r="C7" s="64"/>
      <c r="D7" s="63"/>
      <c r="E7" s="63"/>
      <c r="F7" s="63"/>
      <c r="G7" s="63" t="s">
        <v>21</v>
      </c>
      <c r="H7" s="63"/>
      <c r="I7" s="63"/>
      <c r="J7" s="63"/>
      <c r="K7" s="63"/>
      <c r="L7" s="63" t="s">
        <v>21</v>
      </c>
      <c r="M7" s="63"/>
      <c r="N7" s="63"/>
      <c r="O7" s="175"/>
      <c r="P7" s="176" t="s">
        <v>21</v>
      </c>
      <c r="Q7" s="176"/>
      <c r="R7" s="164"/>
      <c r="S7" s="147"/>
      <c r="T7" s="146"/>
      <c r="U7" s="146"/>
      <c r="V7" s="55"/>
      <c r="W7" s="55"/>
      <c r="X7" s="55"/>
      <c r="Y7" s="55"/>
      <c r="Z7" s="55"/>
      <c r="AA7" s="54"/>
      <c r="AB7" s="147"/>
      <c r="AC7" s="147"/>
      <c r="AD7" s="147"/>
    </row>
    <row r="8" spans="1:30" ht="6" customHeight="1">
      <c r="A8" s="61"/>
      <c r="B8" s="90"/>
      <c r="C8" s="89"/>
      <c r="D8" s="89"/>
      <c r="E8" s="89"/>
      <c r="F8" s="89"/>
      <c r="G8" s="88"/>
      <c r="H8" s="89"/>
      <c r="I8" s="89"/>
      <c r="J8" s="89"/>
      <c r="K8" s="89"/>
      <c r="L8" s="85"/>
      <c r="M8" s="67"/>
      <c r="N8" s="67"/>
      <c r="O8" s="183"/>
      <c r="P8" s="174"/>
      <c r="Q8" s="174"/>
      <c r="R8" s="96"/>
      <c r="S8" s="97"/>
      <c r="T8" s="145"/>
      <c r="U8" s="145"/>
      <c r="V8" s="55"/>
      <c r="W8" s="55"/>
      <c r="X8" s="55"/>
      <c r="Y8" s="55"/>
      <c r="Z8" s="55"/>
      <c r="AA8" s="54"/>
      <c r="AB8" s="97"/>
      <c r="AC8" s="97"/>
      <c r="AD8" s="97"/>
    </row>
    <row r="9" spans="1:30" s="209" customFormat="1" ht="39.75" customHeight="1">
      <c r="A9" s="212"/>
      <c r="B9" s="241" t="s">
        <v>5</v>
      </c>
      <c r="C9" s="305" t="s">
        <v>32</v>
      </c>
      <c r="D9" s="304"/>
      <c r="E9" s="304"/>
      <c r="F9" s="304"/>
      <c r="G9" s="194">
        <v>187631020.04690158</v>
      </c>
      <c r="H9" s="303"/>
      <c r="I9" s="303"/>
      <c r="J9" s="303"/>
      <c r="K9" s="303"/>
      <c r="L9" s="194">
        <v>508</v>
      </c>
      <c r="M9" s="302"/>
      <c r="N9" s="302"/>
      <c r="O9" s="301"/>
      <c r="P9" s="197">
        <v>0</v>
      </c>
      <c r="Q9" s="197"/>
      <c r="R9" s="188"/>
      <c r="S9" s="243"/>
      <c r="T9" s="242"/>
      <c r="U9" s="242"/>
      <c r="V9" s="245" t="s">
        <v>26</v>
      </c>
      <c r="W9" s="211"/>
      <c r="X9" s="215"/>
      <c r="Y9" s="211"/>
      <c r="Z9" s="211"/>
      <c r="AA9" s="244" t="s">
        <v>26</v>
      </c>
      <c r="AB9" s="243"/>
      <c r="AC9" s="243"/>
      <c r="AD9" s="243"/>
    </row>
    <row r="10" spans="1:30" s="209" customFormat="1" ht="3" customHeight="1">
      <c r="A10" s="221"/>
      <c r="B10" s="241"/>
      <c r="C10" s="304"/>
      <c r="D10" s="304"/>
      <c r="E10" s="304"/>
      <c r="F10" s="304"/>
      <c r="G10" s="194"/>
      <c r="H10" s="303"/>
      <c r="I10" s="303"/>
      <c r="J10" s="303"/>
      <c r="K10" s="303"/>
      <c r="L10" s="189"/>
      <c r="M10" s="302"/>
      <c r="N10" s="302"/>
      <c r="O10" s="301"/>
      <c r="P10" s="197"/>
      <c r="Q10" s="197"/>
      <c r="R10" s="188"/>
      <c r="S10" s="243"/>
      <c r="T10" s="242"/>
      <c r="U10" s="242"/>
      <c r="V10" s="219"/>
      <c r="W10" s="211"/>
      <c r="X10" s="215"/>
      <c r="Y10" s="211"/>
      <c r="Z10" s="211"/>
      <c r="AA10" s="210"/>
      <c r="AB10" s="243"/>
      <c r="AC10" s="243"/>
      <c r="AD10" s="243"/>
    </row>
    <row r="11" spans="1:30" s="209" customFormat="1" ht="19.5" customHeight="1">
      <c r="A11" s="221"/>
      <c r="B11" s="224"/>
      <c r="C11" s="194" t="s">
        <v>115</v>
      </c>
      <c r="D11" s="300"/>
      <c r="E11" s="300"/>
      <c r="F11" s="300"/>
      <c r="G11" s="194">
        <v>188726224.374288</v>
      </c>
      <c r="H11" s="257"/>
      <c r="I11" s="257"/>
      <c r="J11" s="257"/>
      <c r="K11" s="299"/>
      <c r="L11" s="207">
        <v>508</v>
      </c>
      <c r="M11" s="298"/>
      <c r="N11" s="297"/>
      <c r="O11" s="296"/>
      <c r="P11" s="204">
        <v>0</v>
      </c>
      <c r="Q11" s="295"/>
      <c r="R11" s="188"/>
      <c r="S11" s="256">
        <v>-28000000</v>
      </c>
      <c r="T11" s="255"/>
      <c r="U11" s="255"/>
      <c r="V11" s="219" t="s">
        <v>23</v>
      </c>
      <c r="W11" s="211" t="s">
        <v>24</v>
      </c>
      <c r="X11" s="215" t="s">
        <v>90</v>
      </c>
      <c r="Y11" s="211" t="s">
        <v>71</v>
      </c>
      <c r="Z11" s="211" t="s">
        <v>72</v>
      </c>
      <c r="AA11" s="210" t="s">
        <v>25</v>
      </c>
      <c r="AB11" s="256">
        <v>216726224.374288</v>
      </c>
      <c r="AC11" s="256">
        <v>508</v>
      </c>
      <c r="AD11" s="256">
        <v>0</v>
      </c>
    </row>
    <row r="12" spans="1:30" s="209" customFormat="1" ht="19.5" customHeight="1" hidden="1">
      <c r="A12" s="221"/>
      <c r="B12" s="221"/>
      <c r="C12" s="290" t="s">
        <v>114</v>
      </c>
      <c r="D12" s="218"/>
      <c r="E12" s="218"/>
      <c r="F12" s="218"/>
      <c r="G12" s="194">
        <v>0.190000534057617</v>
      </c>
      <c r="H12" s="218"/>
      <c r="I12" s="218"/>
      <c r="J12" s="218"/>
      <c r="K12" s="294"/>
      <c r="L12" s="194">
        <v>0</v>
      </c>
      <c r="M12" s="293"/>
      <c r="N12" s="292"/>
      <c r="O12" s="291"/>
      <c r="P12" s="197">
        <v>0</v>
      </c>
      <c r="Q12" s="288"/>
      <c r="R12" s="188"/>
      <c r="S12" s="243"/>
      <c r="T12" s="242"/>
      <c r="U12" s="242"/>
      <c r="V12" s="219" t="s">
        <v>23</v>
      </c>
      <c r="W12" s="211" t="s">
        <v>77</v>
      </c>
      <c r="X12" s="225" t="s">
        <v>113</v>
      </c>
      <c r="Y12" s="211" t="s">
        <v>71</v>
      </c>
      <c r="Z12" s="211" t="s">
        <v>72</v>
      </c>
      <c r="AA12" s="210" t="s">
        <v>25</v>
      </c>
      <c r="AB12" s="243">
        <v>0.190000534057617</v>
      </c>
      <c r="AC12" s="256">
        <v>0</v>
      </c>
      <c r="AD12" s="256">
        <v>0</v>
      </c>
    </row>
    <row r="13" spans="1:30" s="209" customFormat="1" ht="19.5" customHeight="1" hidden="1">
      <c r="A13" s="221" t="s">
        <v>47</v>
      </c>
      <c r="B13" s="221"/>
      <c r="C13" s="194" t="s">
        <v>112</v>
      </c>
      <c r="D13" s="194"/>
      <c r="E13" s="194"/>
      <c r="F13" s="194"/>
      <c r="G13" s="194">
        <v>0</v>
      </c>
      <c r="H13" s="194"/>
      <c r="I13" s="194"/>
      <c r="J13" s="194"/>
      <c r="K13" s="223"/>
      <c r="L13" s="194">
        <v>0</v>
      </c>
      <c r="M13" s="289"/>
      <c r="N13" s="189"/>
      <c r="O13" s="198"/>
      <c r="P13" s="197">
        <v>0</v>
      </c>
      <c r="Q13" s="288"/>
      <c r="R13" s="188"/>
      <c r="S13" s="243"/>
      <c r="T13" s="242"/>
      <c r="U13" s="242"/>
      <c r="V13" s="219" t="s">
        <v>23</v>
      </c>
      <c r="W13" s="211" t="s">
        <v>86</v>
      </c>
      <c r="X13" s="215" t="s">
        <v>99</v>
      </c>
      <c r="Y13" s="211" t="s">
        <v>71</v>
      </c>
      <c r="Z13" s="211" t="s">
        <v>72</v>
      </c>
      <c r="AA13" s="210" t="s">
        <v>25</v>
      </c>
      <c r="AB13" s="243">
        <v>0</v>
      </c>
      <c r="AC13" s="256">
        <v>0</v>
      </c>
      <c r="AD13" s="256">
        <v>0</v>
      </c>
    </row>
    <row r="14" spans="1:30" s="209" customFormat="1" ht="19.5" customHeight="1" hidden="1">
      <c r="A14" s="221" t="s">
        <v>47</v>
      </c>
      <c r="B14" s="221"/>
      <c r="C14" s="194" t="s">
        <v>111</v>
      </c>
      <c r="D14" s="194"/>
      <c r="E14" s="194"/>
      <c r="F14" s="194"/>
      <c r="G14" s="194">
        <v>0</v>
      </c>
      <c r="H14" s="194"/>
      <c r="I14" s="194"/>
      <c r="J14" s="194"/>
      <c r="K14" s="223"/>
      <c r="L14" s="194">
        <v>0</v>
      </c>
      <c r="M14" s="289"/>
      <c r="N14" s="189"/>
      <c r="O14" s="198"/>
      <c r="P14" s="197">
        <v>0</v>
      </c>
      <c r="Q14" s="288"/>
      <c r="R14" s="188"/>
      <c r="S14" s="243"/>
      <c r="T14" s="242"/>
      <c r="U14" s="242"/>
      <c r="V14" s="245" t="s">
        <v>34</v>
      </c>
      <c r="W14" s="211"/>
      <c r="X14" s="215"/>
      <c r="Y14" s="211"/>
      <c r="Z14" s="211"/>
      <c r="AA14" s="244" t="s">
        <v>34</v>
      </c>
      <c r="AB14" s="243"/>
      <c r="AC14" s="243"/>
      <c r="AD14" s="243"/>
    </row>
    <row r="15" spans="1:30" s="209" customFormat="1" ht="19.5" customHeight="1" hidden="1">
      <c r="A15" s="221"/>
      <c r="B15" s="221"/>
      <c r="C15" s="290" t="s">
        <v>110</v>
      </c>
      <c r="D15" s="194"/>
      <c r="E15" s="194"/>
      <c r="F15" s="194"/>
      <c r="G15" s="194">
        <v>-1095204.51738694</v>
      </c>
      <c r="H15" s="194"/>
      <c r="I15" s="194"/>
      <c r="J15" s="194"/>
      <c r="K15" s="223"/>
      <c r="L15" s="194">
        <v>0</v>
      </c>
      <c r="M15" s="289"/>
      <c r="N15" s="189"/>
      <c r="O15" s="198"/>
      <c r="P15" s="197">
        <v>0</v>
      </c>
      <c r="Q15" s="288"/>
      <c r="R15" s="188"/>
      <c r="S15" s="243"/>
      <c r="T15" s="242"/>
      <c r="U15" s="242"/>
      <c r="V15" s="219" t="s">
        <v>23</v>
      </c>
      <c r="W15" s="211" t="s">
        <v>77</v>
      </c>
      <c r="X15" s="215" t="s">
        <v>78</v>
      </c>
      <c r="Y15" s="211" t="s">
        <v>71</v>
      </c>
      <c r="Z15" s="211" t="s">
        <v>72</v>
      </c>
      <c r="AA15" s="210" t="s">
        <v>25</v>
      </c>
      <c r="AB15" s="243">
        <v>-1095204.51738694</v>
      </c>
      <c r="AC15" s="256">
        <v>0</v>
      </c>
      <c r="AD15" s="256">
        <v>0</v>
      </c>
    </row>
    <row r="16" spans="1:30" s="209" customFormat="1" ht="5.25" customHeight="1">
      <c r="A16" s="221"/>
      <c r="B16" s="240"/>
      <c r="C16" s="194"/>
      <c r="D16" s="194"/>
      <c r="E16" s="194"/>
      <c r="F16" s="194"/>
      <c r="G16" s="194"/>
      <c r="H16" s="194"/>
      <c r="I16" s="194"/>
      <c r="J16" s="194"/>
      <c r="K16" s="216"/>
      <c r="L16" s="196"/>
      <c r="M16" s="287"/>
      <c r="N16" s="189"/>
      <c r="O16" s="193"/>
      <c r="P16" s="192"/>
      <c r="Q16" s="286"/>
      <c r="R16" s="188"/>
      <c r="S16" s="256"/>
      <c r="T16" s="255"/>
      <c r="U16" s="255"/>
      <c r="V16" s="219"/>
      <c r="W16" s="211"/>
      <c r="X16" s="215"/>
      <c r="Y16" s="211"/>
      <c r="Z16" s="211"/>
      <c r="AA16" s="210"/>
      <c r="AB16" s="256"/>
      <c r="AC16" s="256"/>
      <c r="AD16" s="256"/>
    </row>
    <row r="17" spans="1:30" s="209" customFormat="1" ht="57.75" customHeight="1">
      <c r="A17" s="221"/>
      <c r="B17" s="240"/>
      <c r="C17" s="285" t="s">
        <v>109</v>
      </c>
      <c r="D17" s="246"/>
      <c r="E17" s="246"/>
      <c r="F17" s="246"/>
      <c r="G17" s="246"/>
      <c r="H17" s="246"/>
      <c r="I17" s="246"/>
      <c r="J17" s="246"/>
      <c r="K17" s="246"/>
      <c r="L17" s="284"/>
      <c r="M17" s="191"/>
      <c r="N17" s="191"/>
      <c r="O17" s="249"/>
      <c r="P17" s="283"/>
      <c r="Q17" s="283"/>
      <c r="R17" s="282"/>
      <c r="S17" s="243"/>
      <c r="T17" s="242"/>
      <c r="U17" s="242"/>
      <c r="V17" s="211"/>
      <c r="W17" s="211"/>
      <c r="X17" s="215"/>
      <c r="Y17" s="211"/>
      <c r="Z17" s="211"/>
      <c r="AA17" s="210"/>
      <c r="AB17" s="243"/>
      <c r="AC17" s="243"/>
      <c r="AD17" s="243"/>
    </row>
    <row r="18" spans="1:30" s="209" customFormat="1" ht="19.5" customHeight="1">
      <c r="A18" s="221"/>
      <c r="B18" s="240"/>
      <c r="C18" s="246"/>
      <c r="D18" s="246"/>
      <c r="E18" s="246"/>
      <c r="F18" s="246"/>
      <c r="G18" s="246"/>
      <c r="H18" s="246"/>
      <c r="I18" s="246"/>
      <c r="J18" s="246"/>
      <c r="K18" s="246"/>
      <c r="L18" s="284"/>
      <c r="M18" s="191"/>
      <c r="N18" s="191"/>
      <c r="O18" s="249"/>
      <c r="P18" s="283"/>
      <c r="Q18" s="283"/>
      <c r="R18" s="282"/>
      <c r="S18" s="243"/>
      <c r="T18" s="242"/>
      <c r="U18" s="242"/>
      <c r="V18" s="211"/>
      <c r="W18" s="211"/>
      <c r="X18" s="215"/>
      <c r="Y18" s="211"/>
      <c r="Z18" s="211"/>
      <c r="AA18" s="210"/>
      <c r="AB18" s="243"/>
      <c r="AC18" s="243"/>
      <c r="AD18" s="243"/>
    </row>
    <row r="19" spans="1:30" s="209" customFormat="1" ht="19.5" customHeight="1" thickBot="1">
      <c r="A19" s="221"/>
      <c r="B19" s="230"/>
      <c r="C19" s="239"/>
      <c r="D19" s="239"/>
      <c r="E19" s="239"/>
      <c r="F19" s="239"/>
      <c r="G19" s="238"/>
      <c r="H19" s="239"/>
      <c r="I19" s="239"/>
      <c r="J19" s="239"/>
      <c r="K19" s="239"/>
      <c r="L19" s="238"/>
      <c r="M19" s="281"/>
      <c r="N19" s="281"/>
      <c r="O19" s="280"/>
      <c r="P19" s="279"/>
      <c r="Q19" s="197"/>
      <c r="R19" s="188"/>
      <c r="S19" s="243"/>
      <c r="T19" s="242"/>
      <c r="U19" s="242"/>
      <c r="V19" s="211"/>
      <c r="W19" s="211"/>
      <c r="X19" s="215"/>
      <c r="Y19" s="211"/>
      <c r="Z19" s="211"/>
      <c r="AA19" s="210"/>
      <c r="AB19" s="243"/>
      <c r="AC19" s="243"/>
      <c r="AD19" s="243"/>
    </row>
    <row r="20" spans="1:30" s="209" customFormat="1" ht="19.5" customHeight="1" thickBot="1">
      <c r="A20" s="221"/>
      <c r="B20" s="212"/>
      <c r="C20" s="214"/>
      <c r="D20" s="214"/>
      <c r="E20" s="214"/>
      <c r="F20" s="214"/>
      <c r="G20" s="246"/>
      <c r="H20" s="258"/>
      <c r="I20" s="258"/>
      <c r="J20" s="258"/>
      <c r="K20" s="258"/>
      <c r="L20" s="246"/>
      <c r="M20" s="258"/>
      <c r="N20" s="258"/>
      <c r="O20" s="258"/>
      <c r="P20" s="217"/>
      <c r="Q20" s="190"/>
      <c r="R20" s="190"/>
      <c r="S20" s="243"/>
      <c r="T20" s="242"/>
      <c r="U20" s="242"/>
      <c r="V20" s="211"/>
      <c r="W20" s="211"/>
      <c r="X20" s="211"/>
      <c r="Y20" s="211"/>
      <c r="Z20" s="211"/>
      <c r="AA20" s="210"/>
      <c r="AB20" s="243"/>
      <c r="AC20" s="243"/>
      <c r="AD20" s="243"/>
    </row>
    <row r="21" spans="1:30" s="209" customFormat="1" ht="19.5" customHeight="1">
      <c r="A21" s="221"/>
      <c r="B21" s="237" t="s">
        <v>39</v>
      </c>
      <c r="C21" s="236"/>
      <c r="D21" s="236"/>
      <c r="E21" s="236"/>
      <c r="F21" s="236"/>
      <c r="G21" s="220"/>
      <c r="H21" s="278"/>
      <c r="I21" s="278"/>
      <c r="J21" s="278"/>
      <c r="K21" s="278"/>
      <c r="L21" s="220"/>
      <c r="M21" s="278"/>
      <c r="N21" s="278"/>
      <c r="O21" s="278"/>
      <c r="P21" s="277"/>
      <c r="Q21" s="189"/>
      <c r="R21" s="189"/>
      <c r="S21" s="243"/>
      <c r="T21" s="242"/>
      <c r="U21" s="242"/>
      <c r="AA21" s="210"/>
      <c r="AB21" s="243"/>
      <c r="AC21" s="243"/>
      <c r="AD21" s="243"/>
    </row>
    <row r="22" spans="1:30" s="209" customFormat="1" ht="14.25">
      <c r="A22" s="221"/>
      <c r="B22" s="235" t="s">
        <v>41</v>
      </c>
      <c r="C22" s="232" t="s">
        <v>40</v>
      </c>
      <c r="D22" s="232"/>
      <c r="E22" s="232"/>
      <c r="F22" s="232"/>
      <c r="G22" s="276"/>
      <c r="H22" s="275"/>
      <c r="I22" s="275"/>
      <c r="J22" s="275"/>
      <c r="K22" s="275"/>
      <c r="L22" s="276"/>
      <c r="M22" s="275"/>
      <c r="N22" s="275"/>
      <c r="O22" s="275"/>
      <c r="P22" s="274"/>
      <c r="Q22" s="273"/>
      <c r="R22" s="273"/>
      <c r="S22" s="243"/>
      <c r="T22" s="242"/>
      <c r="U22" s="242"/>
      <c r="AA22" s="210"/>
      <c r="AB22" s="243"/>
      <c r="AC22" s="243"/>
      <c r="AD22" s="243"/>
    </row>
    <row r="23" spans="1:30" s="209" customFormat="1" ht="14.25">
      <c r="A23" s="221"/>
      <c r="B23" s="233" t="s">
        <v>42</v>
      </c>
      <c r="C23" s="234"/>
      <c r="D23" s="234"/>
      <c r="E23" s="234"/>
      <c r="F23" s="234"/>
      <c r="G23" s="194"/>
      <c r="H23" s="247"/>
      <c r="I23" s="247"/>
      <c r="J23" s="247"/>
      <c r="K23" s="247"/>
      <c r="L23" s="194"/>
      <c r="M23" s="247"/>
      <c r="N23" s="247"/>
      <c r="O23" s="247"/>
      <c r="P23" s="266"/>
      <c r="Q23" s="189"/>
      <c r="R23" s="189"/>
      <c r="S23" s="243"/>
      <c r="T23" s="242"/>
      <c r="U23" s="242"/>
      <c r="AA23" s="210"/>
      <c r="AB23" s="243"/>
      <c r="AC23" s="243"/>
      <c r="AD23" s="243"/>
    </row>
    <row r="24" spans="1:30" s="209" customFormat="1" ht="14.25">
      <c r="A24" s="221"/>
      <c r="B24" s="272" t="s">
        <v>42</v>
      </c>
      <c r="C24" s="271"/>
      <c r="D24" s="271"/>
      <c r="E24" s="271"/>
      <c r="F24" s="271"/>
      <c r="G24" s="270"/>
      <c r="H24" s="269"/>
      <c r="I24" s="269"/>
      <c r="J24" s="269"/>
      <c r="K24" s="269"/>
      <c r="L24" s="270"/>
      <c r="M24" s="269"/>
      <c r="N24" s="269"/>
      <c r="O24" s="269"/>
      <c r="P24" s="268"/>
      <c r="Q24" s="267"/>
      <c r="R24" s="267"/>
      <c r="S24" s="243"/>
      <c r="T24" s="242"/>
      <c r="U24" s="242"/>
      <c r="V24" s="211"/>
      <c r="W24" s="211"/>
      <c r="X24" s="215"/>
      <c r="Y24" s="211"/>
      <c r="Z24" s="211"/>
      <c r="AA24" s="210"/>
      <c r="AB24" s="243"/>
      <c r="AC24" s="243"/>
      <c r="AD24" s="243"/>
    </row>
    <row r="25" spans="1:30" s="209" customFormat="1" ht="14.25">
      <c r="A25" s="221"/>
      <c r="B25" s="233"/>
      <c r="C25" s="234"/>
      <c r="D25" s="234"/>
      <c r="E25" s="234"/>
      <c r="F25" s="234"/>
      <c r="G25" s="194"/>
      <c r="H25" s="247"/>
      <c r="I25" s="247"/>
      <c r="J25" s="247"/>
      <c r="K25" s="247"/>
      <c r="L25" s="194"/>
      <c r="M25" s="247"/>
      <c r="N25" s="247"/>
      <c r="O25" s="247"/>
      <c r="P25" s="266"/>
      <c r="Q25" s="189"/>
      <c r="R25" s="189"/>
      <c r="S25" s="243"/>
      <c r="T25" s="242"/>
      <c r="U25" s="242"/>
      <c r="AA25" s="210"/>
      <c r="AB25" s="243"/>
      <c r="AC25" s="243"/>
      <c r="AD25" s="243"/>
    </row>
    <row r="26" spans="1:30" s="209" customFormat="1" ht="15" thickBot="1">
      <c r="A26" s="221"/>
      <c r="B26" s="265"/>
      <c r="C26" s="231" t="s">
        <v>44</v>
      </c>
      <c r="D26" s="231"/>
      <c r="E26" s="231"/>
      <c r="F26" s="231"/>
      <c r="G26" s="264">
        <v>0</v>
      </c>
      <c r="H26" s="263"/>
      <c r="I26" s="263"/>
      <c r="J26" s="263"/>
      <c r="K26" s="263"/>
      <c r="L26" s="264">
        <v>0</v>
      </c>
      <c r="M26" s="263"/>
      <c r="N26" s="263"/>
      <c r="O26" s="263"/>
      <c r="P26" s="262">
        <v>0</v>
      </c>
      <c r="Q26" s="189"/>
      <c r="R26" s="189"/>
      <c r="S26" s="243"/>
      <c r="T26" s="242"/>
      <c r="U26" s="242"/>
      <c r="AA26" s="210"/>
      <c r="AB26" s="243"/>
      <c r="AC26" s="243"/>
      <c r="AD26" s="243"/>
    </row>
    <row r="27" spans="1:30" s="209" customFormat="1" ht="15">
      <c r="A27" s="212"/>
      <c r="B27" s="226"/>
      <c r="C27" s="229"/>
      <c r="D27" s="229"/>
      <c r="E27" s="229"/>
      <c r="F27" s="229"/>
      <c r="G27" s="194"/>
      <c r="H27" s="261"/>
      <c r="I27" s="261"/>
      <c r="J27" s="261"/>
      <c r="K27" s="261"/>
      <c r="L27" s="194"/>
      <c r="M27" s="261"/>
      <c r="N27" s="261"/>
      <c r="O27" s="261"/>
      <c r="P27" s="194"/>
      <c r="Q27" s="189"/>
      <c r="R27" s="189"/>
      <c r="S27" s="243"/>
      <c r="T27" s="242"/>
      <c r="U27" s="242"/>
      <c r="AA27" s="210"/>
      <c r="AB27" s="243"/>
      <c r="AC27" s="243"/>
      <c r="AD27" s="243"/>
    </row>
    <row r="28" spans="1:30" s="209" customFormat="1" ht="15">
      <c r="A28" s="212"/>
      <c r="B28" s="228" t="s">
        <v>45</v>
      </c>
      <c r="C28" s="214"/>
      <c r="D28" s="214"/>
      <c r="E28" s="214"/>
      <c r="F28" s="214"/>
      <c r="G28" s="246"/>
      <c r="H28" s="258"/>
      <c r="I28" s="258"/>
      <c r="J28" s="258"/>
      <c r="K28" s="258"/>
      <c r="L28" s="246"/>
      <c r="M28" s="258"/>
      <c r="N28" s="258"/>
      <c r="O28" s="258"/>
      <c r="P28" s="246"/>
      <c r="Q28" s="191"/>
      <c r="R28" s="191"/>
      <c r="S28" s="243"/>
      <c r="T28" s="242"/>
      <c r="U28" s="242"/>
      <c r="V28" s="211"/>
      <c r="W28" s="211"/>
      <c r="X28" s="211"/>
      <c r="Y28" s="211"/>
      <c r="Z28" s="211"/>
      <c r="AA28" s="210"/>
      <c r="AB28" s="243"/>
      <c r="AC28" s="243"/>
      <c r="AD28" s="243"/>
    </row>
    <row r="29" spans="1:30" s="209" customFormat="1" ht="15">
      <c r="A29" s="212"/>
      <c r="B29" s="212"/>
      <c r="C29" s="214"/>
      <c r="D29" s="214"/>
      <c r="E29" s="214"/>
      <c r="F29" s="214"/>
      <c r="G29" s="246"/>
      <c r="H29" s="258"/>
      <c r="I29" s="258"/>
      <c r="J29" s="258"/>
      <c r="K29" s="258"/>
      <c r="L29" s="246"/>
      <c r="M29" s="258"/>
      <c r="N29" s="258"/>
      <c r="O29" s="258"/>
      <c r="P29" s="246"/>
      <c r="Q29" s="191"/>
      <c r="R29" s="191"/>
      <c r="S29" s="243"/>
      <c r="T29" s="242"/>
      <c r="U29" s="242"/>
      <c r="V29" s="211"/>
      <c r="W29" s="211"/>
      <c r="X29" s="211"/>
      <c r="Y29" s="211"/>
      <c r="Z29" s="211"/>
      <c r="AA29" s="210"/>
      <c r="AB29" s="243"/>
      <c r="AC29" s="243"/>
      <c r="AD29" s="243"/>
    </row>
    <row r="30" spans="1:30" s="209" customFormat="1" ht="15">
      <c r="A30" s="212"/>
      <c r="B30" s="228" t="s">
        <v>45</v>
      </c>
      <c r="C30" s="214"/>
      <c r="D30" s="213"/>
      <c r="E30" s="213"/>
      <c r="F30" s="213"/>
      <c r="G30" s="194"/>
      <c r="H30" s="194"/>
      <c r="I30" s="194"/>
      <c r="J30" s="194"/>
      <c r="K30" s="194"/>
      <c r="L30" s="194"/>
      <c r="M30" s="246"/>
      <c r="N30" s="246"/>
      <c r="O30" s="246"/>
      <c r="P30" s="246"/>
      <c r="Q30" s="191"/>
      <c r="R30" s="191"/>
      <c r="S30" s="243"/>
      <c r="T30" s="242"/>
      <c r="U30" s="242"/>
      <c r="V30" s="210"/>
      <c r="AB30" s="243"/>
      <c r="AC30" s="243"/>
      <c r="AD30" s="243"/>
    </row>
    <row r="31" spans="1:30" s="209" customFormat="1" ht="15">
      <c r="A31" s="212"/>
      <c r="B31" s="217" t="s">
        <v>108</v>
      </c>
      <c r="C31" s="214"/>
      <c r="D31" s="213">
        <v>0</v>
      </c>
      <c r="E31" s="213"/>
      <c r="F31" s="213"/>
      <c r="G31" s="248">
        <v>0</v>
      </c>
      <c r="H31" s="194"/>
      <c r="I31" s="194"/>
      <c r="J31" s="194"/>
      <c r="K31" s="194"/>
      <c r="L31" s="248">
        <v>0</v>
      </c>
      <c r="M31" s="246"/>
      <c r="N31" s="246"/>
      <c r="O31" s="246"/>
      <c r="P31" s="248">
        <v>0</v>
      </c>
      <c r="Q31" s="189"/>
      <c r="R31" s="189"/>
      <c r="S31" s="243"/>
      <c r="T31" s="242"/>
      <c r="U31" s="242"/>
      <c r="V31" s="210"/>
      <c r="AB31" s="243"/>
      <c r="AC31" s="243"/>
      <c r="AD31" s="243"/>
    </row>
    <row r="32" spans="1:30" s="209" customFormat="1" ht="15" customHeight="1">
      <c r="A32" s="212"/>
      <c r="B32" s="212"/>
      <c r="C32" s="227" t="s">
        <v>82</v>
      </c>
      <c r="D32" s="213"/>
      <c r="E32" s="213"/>
      <c r="F32" s="213"/>
      <c r="G32" s="203">
        <v>0</v>
      </c>
      <c r="H32" s="194"/>
      <c r="I32" s="194"/>
      <c r="J32" s="194"/>
      <c r="K32" s="194"/>
      <c r="L32" s="203">
        <v>0</v>
      </c>
      <c r="M32" s="194"/>
      <c r="N32" s="194"/>
      <c r="O32" s="194"/>
      <c r="P32" s="203">
        <v>0</v>
      </c>
      <c r="Q32" s="189"/>
      <c r="R32" s="189"/>
      <c r="S32" s="243"/>
      <c r="T32" s="242"/>
      <c r="U32" s="242"/>
      <c r="V32" s="219" t="s">
        <v>23</v>
      </c>
      <c r="W32" s="211" t="s">
        <v>107</v>
      </c>
      <c r="X32" s="215" t="s">
        <v>99</v>
      </c>
      <c r="Y32" s="211" t="s">
        <v>71</v>
      </c>
      <c r="Z32" s="211" t="s">
        <v>72</v>
      </c>
      <c r="AA32" s="210" t="s">
        <v>25</v>
      </c>
      <c r="AB32" s="243">
        <v>0</v>
      </c>
      <c r="AC32" s="256">
        <v>0</v>
      </c>
      <c r="AD32" s="256">
        <v>0</v>
      </c>
    </row>
    <row r="33" spans="1:30" s="209" customFormat="1" ht="15" customHeight="1">
      <c r="A33" s="212"/>
      <c r="B33" s="212"/>
      <c r="C33" s="227" t="s">
        <v>82</v>
      </c>
      <c r="D33" s="213"/>
      <c r="E33" s="213"/>
      <c r="F33" s="213"/>
      <c r="G33" s="260">
        <v>0</v>
      </c>
      <c r="H33" s="194"/>
      <c r="I33" s="194"/>
      <c r="J33" s="194"/>
      <c r="K33" s="194"/>
      <c r="L33" s="260">
        <v>0</v>
      </c>
      <c r="M33" s="194"/>
      <c r="N33" s="194"/>
      <c r="O33" s="194"/>
      <c r="P33" s="260">
        <v>0</v>
      </c>
      <c r="Q33" s="189"/>
      <c r="R33" s="189"/>
      <c r="S33" s="243"/>
      <c r="T33" s="242"/>
      <c r="U33" s="242"/>
      <c r="V33" s="219" t="s">
        <v>23</v>
      </c>
      <c r="W33" s="211" t="s">
        <v>106</v>
      </c>
      <c r="X33" s="215" t="s">
        <v>99</v>
      </c>
      <c r="Y33" s="211" t="s">
        <v>71</v>
      </c>
      <c r="Z33" s="211" t="s">
        <v>72</v>
      </c>
      <c r="AA33" s="210" t="s">
        <v>25</v>
      </c>
      <c r="AB33" s="243">
        <v>0</v>
      </c>
      <c r="AC33" s="256">
        <v>0</v>
      </c>
      <c r="AD33" s="256">
        <v>0</v>
      </c>
    </row>
    <row r="34" spans="1:30" s="209" customFormat="1" ht="15" customHeight="1">
      <c r="A34" s="212"/>
      <c r="B34" s="212"/>
      <c r="C34" s="227" t="s">
        <v>82</v>
      </c>
      <c r="D34" s="213"/>
      <c r="E34" s="213"/>
      <c r="F34" s="213"/>
      <c r="G34" s="260">
        <v>0</v>
      </c>
      <c r="H34" s="194"/>
      <c r="I34" s="194"/>
      <c r="J34" s="194"/>
      <c r="K34" s="194"/>
      <c r="L34" s="260">
        <v>0</v>
      </c>
      <c r="M34" s="194"/>
      <c r="N34" s="194"/>
      <c r="O34" s="194"/>
      <c r="P34" s="260">
        <v>0</v>
      </c>
      <c r="Q34" s="189"/>
      <c r="R34" s="189"/>
      <c r="S34" s="243"/>
      <c r="T34" s="242"/>
      <c r="U34" s="242"/>
      <c r="V34" s="219" t="s">
        <v>23</v>
      </c>
      <c r="W34" s="211" t="s">
        <v>105</v>
      </c>
      <c r="X34" s="215" t="s">
        <v>99</v>
      </c>
      <c r="Y34" s="211" t="s">
        <v>71</v>
      </c>
      <c r="Z34" s="211" t="s">
        <v>72</v>
      </c>
      <c r="AA34" s="210" t="s">
        <v>25</v>
      </c>
      <c r="AB34" s="243">
        <v>0</v>
      </c>
      <c r="AC34" s="256">
        <v>0</v>
      </c>
      <c r="AD34" s="256">
        <v>0</v>
      </c>
    </row>
    <row r="35" spans="1:30" s="209" customFormat="1" ht="15" customHeight="1">
      <c r="A35" s="212"/>
      <c r="B35" s="212"/>
      <c r="C35" s="227" t="s">
        <v>82</v>
      </c>
      <c r="D35" s="222"/>
      <c r="E35" s="222"/>
      <c r="F35" s="222"/>
      <c r="G35" s="260">
        <v>0</v>
      </c>
      <c r="H35" s="194"/>
      <c r="I35" s="194"/>
      <c r="J35" s="194"/>
      <c r="K35" s="194"/>
      <c r="L35" s="260">
        <v>0</v>
      </c>
      <c r="M35" s="194"/>
      <c r="N35" s="194"/>
      <c r="O35" s="194"/>
      <c r="P35" s="260">
        <v>0</v>
      </c>
      <c r="Q35" s="189"/>
      <c r="R35" s="189"/>
      <c r="S35" s="243"/>
      <c r="T35" s="242"/>
      <c r="U35" s="242"/>
      <c r="V35" s="219" t="s">
        <v>23</v>
      </c>
      <c r="W35" s="211" t="s">
        <v>104</v>
      </c>
      <c r="X35" s="215" t="s">
        <v>99</v>
      </c>
      <c r="Y35" s="211" t="s">
        <v>71</v>
      </c>
      <c r="Z35" s="211" t="s">
        <v>72</v>
      </c>
      <c r="AA35" s="210" t="s">
        <v>25</v>
      </c>
      <c r="AB35" s="243">
        <v>0</v>
      </c>
      <c r="AC35" s="256">
        <v>0</v>
      </c>
      <c r="AD35" s="256">
        <v>0</v>
      </c>
    </row>
    <row r="36" spans="1:30" s="209" customFormat="1" ht="15" customHeight="1">
      <c r="A36" s="212"/>
      <c r="B36" s="212"/>
      <c r="C36" s="227" t="s">
        <v>82</v>
      </c>
      <c r="D36" s="222"/>
      <c r="E36" s="222"/>
      <c r="F36" s="222"/>
      <c r="G36" s="260">
        <v>0</v>
      </c>
      <c r="H36" s="194"/>
      <c r="I36" s="194"/>
      <c r="J36" s="194"/>
      <c r="K36" s="194"/>
      <c r="L36" s="260">
        <v>0</v>
      </c>
      <c r="M36" s="194"/>
      <c r="N36" s="194"/>
      <c r="O36" s="194"/>
      <c r="P36" s="260">
        <v>0</v>
      </c>
      <c r="Q36" s="189"/>
      <c r="R36" s="189"/>
      <c r="S36" s="243"/>
      <c r="T36" s="242"/>
      <c r="U36" s="242"/>
      <c r="V36" s="219" t="s">
        <v>23</v>
      </c>
      <c r="W36" s="211" t="s">
        <v>103</v>
      </c>
      <c r="X36" s="215" t="s">
        <v>99</v>
      </c>
      <c r="Y36" s="211" t="s">
        <v>71</v>
      </c>
      <c r="Z36" s="211" t="s">
        <v>72</v>
      </c>
      <c r="AA36" s="210" t="s">
        <v>25</v>
      </c>
      <c r="AB36" s="243">
        <v>0</v>
      </c>
      <c r="AC36" s="256">
        <v>0</v>
      </c>
      <c r="AD36" s="256">
        <v>0</v>
      </c>
    </row>
    <row r="37" spans="1:30" s="209" customFormat="1" ht="15" customHeight="1">
      <c r="A37" s="212"/>
      <c r="B37" s="212"/>
      <c r="C37" s="227" t="s">
        <v>82</v>
      </c>
      <c r="D37" s="222"/>
      <c r="E37" s="222"/>
      <c r="F37" s="222"/>
      <c r="G37" s="260">
        <v>0</v>
      </c>
      <c r="H37" s="194"/>
      <c r="I37" s="194"/>
      <c r="J37" s="194"/>
      <c r="K37" s="194"/>
      <c r="L37" s="260">
        <v>0</v>
      </c>
      <c r="M37" s="194"/>
      <c r="N37" s="194"/>
      <c r="O37" s="194"/>
      <c r="P37" s="260">
        <v>0</v>
      </c>
      <c r="Q37" s="189"/>
      <c r="R37" s="189"/>
      <c r="S37" s="243"/>
      <c r="T37" s="242"/>
      <c r="U37" s="242"/>
      <c r="V37" s="219" t="s">
        <v>23</v>
      </c>
      <c r="W37" s="211" t="s">
        <v>102</v>
      </c>
      <c r="X37" s="215" t="s">
        <v>99</v>
      </c>
      <c r="Y37" s="211" t="s">
        <v>71</v>
      </c>
      <c r="Z37" s="211" t="s">
        <v>72</v>
      </c>
      <c r="AA37" s="210" t="s">
        <v>25</v>
      </c>
      <c r="AB37" s="243">
        <v>0</v>
      </c>
      <c r="AC37" s="256">
        <v>0</v>
      </c>
      <c r="AD37" s="256">
        <v>0</v>
      </c>
    </row>
    <row r="38" spans="1:30" s="209" customFormat="1" ht="15" customHeight="1">
      <c r="A38" s="212"/>
      <c r="B38" s="212"/>
      <c r="C38" s="227" t="s">
        <v>82</v>
      </c>
      <c r="D38" s="222"/>
      <c r="E38" s="222"/>
      <c r="F38" s="222"/>
      <c r="G38" s="260">
        <v>0</v>
      </c>
      <c r="H38" s="194"/>
      <c r="I38" s="194"/>
      <c r="J38" s="194"/>
      <c r="K38" s="194"/>
      <c r="L38" s="260">
        <v>0</v>
      </c>
      <c r="M38" s="194"/>
      <c r="N38" s="194"/>
      <c r="O38" s="194"/>
      <c r="P38" s="260">
        <v>0</v>
      </c>
      <c r="Q38" s="189"/>
      <c r="R38" s="189"/>
      <c r="S38" s="243"/>
      <c r="T38" s="242"/>
      <c r="U38" s="242"/>
      <c r="V38" s="219" t="s">
        <v>23</v>
      </c>
      <c r="W38" s="211" t="s">
        <v>101</v>
      </c>
      <c r="X38" s="215" t="s">
        <v>99</v>
      </c>
      <c r="Y38" s="211" t="s">
        <v>71</v>
      </c>
      <c r="Z38" s="211" t="s">
        <v>72</v>
      </c>
      <c r="AA38" s="210" t="s">
        <v>25</v>
      </c>
      <c r="AB38" s="243">
        <v>0</v>
      </c>
      <c r="AC38" s="256">
        <v>0</v>
      </c>
      <c r="AD38" s="256">
        <v>0</v>
      </c>
    </row>
    <row r="39" spans="1:30" s="209" customFormat="1" ht="15" customHeight="1">
      <c r="A39" s="212"/>
      <c r="B39" s="212"/>
      <c r="C39" s="227" t="s">
        <v>82</v>
      </c>
      <c r="D39" s="214"/>
      <c r="E39" s="214"/>
      <c r="F39" s="214"/>
      <c r="G39" s="260">
        <v>0</v>
      </c>
      <c r="H39" s="194"/>
      <c r="I39" s="194"/>
      <c r="J39" s="194"/>
      <c r="K39" s="194"/>
      <c r="L39" s="260">
        <v>0</v>
      </c>
      <c r="M39" s="194"/>
      <c r="N39" s="194"/>
      <c r="O39" s="194"/>
      <c r="P39" s="260">
        <v>0</v>
      </c>
      <c r="Q39" s="189"/>
      <c r="R39" s="189"/>
      <c r="S39" s="243"/>
      <c r="T39" s="242"/>
      <c r="U39" s="242"/>
      <c r="V39" s="219" t="s">
        <v>23</v>
      </c>
      <c r="W39" s="211" t="s">
        <v>100</v>
      </c>
      <c r="X39" s="215" t="s">
        <v>99</v>
      </c>
      <c r="Y39" s="211" t="s">
        <v>71</v>
      </c>
      <c r="Z39" s="211" t="s">
        <v>72</v>
      </c>
      <c r="AA39" s="210" t="s">
        <v>25</v>
      </c>
      <c r="AB39" s="243">
        <v>0</v>
      </c>
      <c r="AC39" s="256">
        <v>0</v>
      </c>
      <c r="AD39" s="256">
        <v>0</v>
      </c>
    </row>
    <row r="40" spans="1:30" s="209" customFormat="1" ht="15" customHeight="1">
      <c r="A40" s="212"/>
      <c r="B40" s="212"/>
      <c r="C40" s="227" t="s">
        <v>82</v>
      </c>
      <c r="D40" s="214"/>
      <c r="E40" s="214"/>
      <c r="F40" s="214"/>
      <c r="G40" s="202">
        <v>0</v>
      </c>
      <c r="H40" s="194"/>
      <c r="I40" s="194"/>
      <c r="J40" s="194"/>
      <c r="K40" s="194"/>
      <c r="L40" s="202">
        <v>0</v>
      </c>
      <c r="M40" s="194"/>
      <c r="N40" s="194"/>
      <c r="O40" s="194"/>
      <c r="P40" s="202">
        <v>0</v>
      </c>
      <c r="Q40" s="189"/>
      <c r="R40" s="189"/>
      <c r="S40" s="243"/>
      <c r="T40" s="242"/>
      <c r="U40" s="242"/>
      <c r="V40" s="219" t="s">
        <v>23</v>
      </c>
      <c r="W40" s="211" t="s">
        <v>46</v>
      </c>
      <c r="X40" s="215" t="s">
        <v>99</v>
      </c>
      <c r="Y40" s="211" t="s">
        <v>71</v>
      </c>
      <c r="Z40" s="211" t="s">
        <v>72</v>
      </c>
      <c r="AA40" s="210" t="s">
        <v>25</v>
      </c>
      <c r="AB40" s="243">
        <v>0</v>
      </c>
      <c r="AC40" s="256">
        <v>0</v>
      </c>
      <c r="AD40" s="256">
        <v>0</v>
      </c>
    </row>
    <row r="41" spans="1:30" s="209" customFormat="1" ht="15" customHeight="1">
      <c r="A41" s="212"/>
      <c r="B41" s="212"/>
      <c r="C41" s="227"/>
      <c r="D41" s="214"/>
      <c r="E41" s="214"/>
      <c r="F41" s="214"/>
      <c r="G41" s="194"/>
      <c r="H41" s="194"/>
      <c r="I41" s="194"/>
      <c r="J41" s="194"/>
      <c r="K41" s="194"/>
      <c r="L41" s="194"/>
      <c r="M41" s="194"/>
      <c r="N41" s="194"/>
      <c r="O41" s="194"/>
      <c r="P41" s="194"/>
      <c r="Q41" s="189"/>
      <c r="R41" s="189"/>
      <c r="S41" s="243"/>
      <c r="T41" s="242"/>
      <c r="U41" s="242"/>
      <c r="V41" s="211"/>
      <c r="W41" s="211"/>
      <c r="X41" s="211"/>
      <c r="Y41" s="211"/>
      <c r="Z41" s="211"/>
      <c r="AA41" s="210"/>
      <c r="AB41" s="243"/>
      <c r="AC41" s="243"/>
      <c r="AD41" s="243"/>
    </row>
    <row r="42" spans="1:30" s="209" customFormat="1" ht="15" customHeight="1">
      <c r="A42" s="212"/>
      <c r="B42" s="212"/>
      <c r="C42" s="214"/>
      <c r="D42" s="214"/>
      <c r="E42" s="214"/>
      <c r="F42" s="214"/>
      <c r="G42" s="246"/>
      <c r="H42" s="258"/>
      <c r="I42" s="258"/>
      <c r="J42" s="258"/>
      <c r="K42" s="258"/>
      <c r="L42" s="246"/>
      <c r="M42" s="258"/>
      <c r="N42" s="258"/>
      <c r="O42" s="258"/>
      <c r="P42" s="246"/>
      <c r="Q42" s="191"/>
      <c r="R42" s="191"/>
      <c r="S42" s="243"/>
      <c r="T42" s="242"/>
      <c r="U42" s="242"/>
      <c r="V42" s="211"/>
      <c r="W42" s="211"/>
      <c r="X42" s="211"/>
      <c r="Y42" s="211"/>
      <c r="Z42" s="211"/>
      <c r="AA42" s="210"/>
      <c r="AB42" s="243"/>
      <c r="AC42" s="243"/>
      <c r="AD42" s="243"/>
    </row>
    <row r="43" spans="1:30" s="209" customFormat="1" ht="15" customHeight="1">
      <c r="A43" s="212"/>
      <c r="B43" s="212"/>
      <c r="C43" s="214"/>
      <c r="D43" s="214"/>
      <c r="E43" s="214"/>
      <c r="F43" s="214"/>
      <c r="G43" s="246"/>
      <c r="H43" s="258"/>
      <c r="I43" s="258"/>
      <c r="J43" s="258"/>
      <c r="K43" s="258"/>
      <c r="L43" s="246"/>
      <c r="M43" s="258"/>
      <c r="N43" s="258"/>
      <c r="O43" s="258"/>
      <c r="P43" s="246"/>
      <c r="Q43" s="191"/>
      <c r="R43" s="191"/>
      <c r="S43" s="243"/>
      <c r="T43" s="242"/>
      <c r="U43" s="242"/>
      <c r="V43" s="211"/>
      <c r="W43" s="211"/>
      <c r="X43" s="211"/>
      <c r="Y43" s="211"/>
      <c r="Z43" s="211"/>
      <c r="AA43" s="210"/>
      <c r="AB43" s="243"/>
      <c r="AC43" s="243"/>
      <c r="AD43" s="243"/>
    </row>
    <row r="44" spans="1:30" s="209" customFormat="1" ht="98.25" customHeight="1">
      <c r="A44" s="212"/>
      <c r="B44" s="212"/>
      <c r="C44" s="259"/>
      <c r="D44" s="214"/>
      <c r="E44" s="214"/>
      <c r="F44" s="214"/>
      <c r="G44" s="246"/>
      <c r="H44" s="258"/>
      <c r="I44" s="258"/>
      <c r="J44" s="258"/>
      <c r="K44" s="258"/>
      <c r="L44" s="246"/>
      <c r="M44" s="258"/>
      <c r="N44" s="258"/>
      <c r="O44" s="258"/>
      <c r="P44" s="246"/>
      <c r="Q44" s="191"/>
      <c r="R44" s="191"/>
      <c r="S44" s="243"/>
      <c r="T44" s="242"/>
      <c r="U44" s="242"/>
      <c r="V44" s="211"/>
      <c r="W44" s="211"/>
      <c r="X44" s="211"/>
      <c r="Y44" s="211"/>
      <c r="Z44" s="211"/>
      <c r="AA44" s="210"/>
      <c r="AB44" s="243"/>
      <c r="AC44" s="243"/>
      <c r="AD44" s="243"/>
    </row>
    <row r="45" spans="7:30" ht="15" customHeight="1">
      <c r="G45" s="160"/>
      <c r="H45" s="79"/>
      <c r="I45" s="79"/>
      <c r="J45" s="79"/>
      <c r="K45" s="79"/>
      <c r="L45" s="160"/>
      <c r="M45" s="79"/>
      <c r="N45" s="79"/>
      <c r="O45" s="79"/>
      <c r="P45" s="160"/>
      <c r="Q45" s="159"/>
      <c r="R45" s="159"/>
      <c r="S45" s="124"/>
      <c r="T45" s="163"/>
      <c r="U45" s="163"/>
      <c r="V45" s="45"/>
      <c r="W45" s="45"/>
      <c r="X45" s="45"/>
      <c r="Y45" s="45"/>
      <c r="Z45" s="45"/>
      <c r="AA45" s="75"/>
      <c r="AB45" s="124"/>
      <c r="AC45" s="124"/>
      <c r="AD45" s="124"/>
    </row>
    <row r="46" spans="7:30" ht="15" customHeight="1">
      <c r="G46" s="160"/>
      <c r="H46" s="79"/>
      <c r="I46" s="79"/>
      <c r="J46" s="79"/>
      <c r="K46" s="79"/>
      <c r="L46" s="160"/>
      <c r="M46" s="79"/>
      <c r="N46" s="79"/>
      <c r="O46" s="79"/>
      <c r="P46" s="160"/>
      <c r="Q46" s="159"/>
      <c r="R46" s="159"/>
      <c r="S46" s="91"/>
      <c r="T46" s="162"/>
      <c r="U46" s="162"/>
      <c r="V46" s="45"/>
      <c r="W46" s="45"/>
      <c r="X46" s="45"/>
      <c r="Y46" s="45"/>
      <c r="Z46" s="45"/>
      <c r="AA46" s="75"/>
      <c r="AB46" s="91"/>
      <c r="AC46" s="91"/>
      <c r="AD46" s="91"/>
    </row>
    <row r="47" spans="7:30" ht="15" customHeight="1">
      <c r="G47" s="160"/>
      <c r="H47" s="79"/>
      <c r="I47" s="79"/>
      <c r="J47" s="79"/>
      <c r="K47" s="79"/>
      <c r="L47" s="160"/>
      <c r="M47" s="79"/>
      <c r="N47" s="79"/>
      <c r="O47" s="79"/>
      <c r="P47" s="160"/>
      <c r="Q47" s="159"/>
      <c r="R47" s="159"/>
      <c r="S47" s="121"/>
      <c r="T47" s="154"/>
      <c r="U47" s="154"/>
      <c r="V47" s="45"/>
      <c r="W47" s="45"/>
      <c r="X47" s="45"/>
      <c r="Y47" s="45"/>
      <c r="Z47" s="45"/>
      <c r="AA47" s="75"/>
      <c r="AB47" s="121"/>
      <c r="AC47" s="121"/>
      <c r="AD47" s="121"/>
    </row>
    <row r="48" spans="7:30" ht="15" customHeight="1">
      <c r="G48" s="160"/>
      <c r="H48" s="79"/>
      <c r="I48" s="79"/>
      <c r="J48" s="79"/>
      <c r="K48" s="79"/>
      <c r="L48" s="160"/>
      <c r="M48" s="79"/>
      <c r="N48" s="79"/>
      <c r="O48" s="79"/>
      <c r="P48" s="160"/>
      <c r="Q48" s="159"/>
      <c r="R48" s="159"/>
      <c r="S48" s="121"/>
      <c r="T48" s="154"/>
      <c r="U48" s="154"/>
      <c r="V48" s="45"/>
      <c r="W48" s="45"/>
      <c r="X48" s="45"/>
      <c r="Y48" s="45"/>
      <c r="Z48" s="45"/>
      <c r="AA48" s="75"/>
      <c r="AB48" s="121"/>
      <c r="AC48" s="121"/>
      <c r="AD48" s="121"/>
    </row>
    <row r="49" spans="3:30" s="43" customFormat="1" ht="15" customHeight="1">
      <c r="C49" s="44"/>
      <c r="D49" s="44"/>
      <c r="E49" s="44"/>
      <c r="F49" s="44"/>
      <c r="G49" s="160"/>
      <c r="H49" s="79"/>
      <c r="I49" s="79"/>
      <c r="J49" s="79"/>
      <c r="K49" s="79"/>
      <c r="L49" s="160"/>
      <c r="M49" s="79"/>
      <c r="N49" s="79"/>
      <c r="O49" s="79"/>
      <c r="P49" s="160"/>
      <c r="Q49" s="159"/>
      <c r="R49" s="159"/>
      <c r="S49" s="76"/>
      <c r="T49" s="157"/>
      <c r="U49" s="157"/>
      <c r="V49" s="45"/>
      <c r="W49" s="45"/>
      <c r="X49" s="45"/>
      <c r="Y49" s="45"/>
      <c r="Z49" s="45"/>
      <c r="AA49" s="75"/>
      <c r="AB49" s="76"/>
      <c r="AC49" s="76"/>
      <c r="AD49" s="76"/>
    </row>
    <row r="50" spans="3:30" s="43" customFormat="1" ht="15" customHeight="1" hidden="1">
      <c r="C50" s="44"/>
      <c r="D50" s="44"/>
      <c r="E50" s="44"/>
      <c r="F50" s="44"/>
      <c r="G50" s="160"/>
      <c r="H50" s="79"/>
      <c r="I50" s="79"/>
      <c r="J50" s="79"/>
      <c r="K50" s="79"/>
      <c r="L50" s="160"/>
      <c r="M50" s="79"/>
      <c r="N50" s="79"/>
      <c r="O50" s="79"/>
      <c r="P50" s="160"/>
      <c r="Q50" s="159"/>
      <c r="R50" s="159"/>
      <c r="S50" s="77"/>
      <c r="T50" s="158"/>
      <c r="U50" s="158"/>
      <c r="V50" s="45"/>
      <c r="W50" s="45"/>
      <c r="X50" s="45"/>
      <c r="Y50" s="45"/>
      <c r="Z50" s="45"/>
      <c r="AA50" s="75"/>
      <c r="AB50" s="77"/>
      <c r="AC50" s="77"/>
      <c r="AD50" s="77"/>
    </row>
    <row r="51" spans="3:30" s="43" customFormat="1" ht="15">
      <c r="C51" s="44"/>
      <c r="D51" s="44"/>
      <c r="E51" s="44"/>
      <c r="F51" s="44"/>
      <c r="G51" s="160"/>
      <c r="H51" s="79"/>
      <c r="I51" s="79"/>
      <c r="J51" s="79"/>
      <c r="K51" s="79"/>
      <c r="L51" s="160"/>
      <c r="M51" s="79"/>
      <c r="N51" s="79"/>
      <c r="O51" s="79"/>
      <c r="P51" s="160"/>
      <c r="Q51" s="159"/>
      <c r="R51" s="159"/>
      <c r="S51" s="123"/>
      <c r="T51" s="161"/>
      <c r="U51" s="161"/>
      <c r="V51" s="45"/>
      <c r="W51" s="45"/>
      <c r="X51" s="45"/>
      <c r="Y51" s="45"/>
      <c r="Z51" s="45"/>
      <c r="AA51" s="75"/>
      <c r="AB51" s="123"/>
      <c r="AC51" s="123"/>
      <c r="AD51" s="123"/>
    </row>
    <row r="52" spans="3:30" s="43" customFormat="1" ht="15">
      <c r="C52" s="122"/>
      <c r="D52" s="44"/>
      <c r="E52" s="44"/>
      <c r="F52" s="44"/>
      <c r="G52" s="160"/>
      <c r="H52" s="79"/>
      <c r="I52" s="79"/>
      <c r="J52" s="79"/>
      <c r="K52" s="79"/>
      <c r="L52" s="160"/>
      <c r="M52" s="79"/>
      <c r="N52" s="79"/>
      <c r="O52" s="79"/>
      <c r="P52" s="160"/>
      <c r="Q52" s="159"/>
      <c r="R52" s="159"/>
      <c r="S52" s="77"/>
      <c r="T52" s="158"/>
      <c r="U52" s="158"/>
      <c r="V52" s="45"/>
      <c r="W52" s="45"/>
      <c r="X52" s="45"/>
      <c r="Y52" s="45"/>
      <c r="Z52" s="45"/>
      <c r="AA52" s="75"/>
      <c r="AB52" s="77"/>
      <c r="AC52" s="77"/>
      <c r="AD52" s="77"/>
    </row>
    <row r="53" spans="3:30" s="43" customFormat="1" ht="131.25" customHeight="1">
      <c r="C53" s="44"/>
      <c r="D53" s="44"/>
      <c r="E53" s="44"/>
      <c r="F53" s="44"/>
      <c r="G53" s="160"/>
      <c r="H53" s="79"/>
      <c r="I53" s="79"/>
      <c r="J53" s="79"/>
      <c r="K53" s="79"/>
      <c r="L53" s="160"/>
      <c r="M53" s="79"/>
      <c r="N53" s="79"/>
      <c r="O53" s="79"/>
      <c r="P53" s="160"/>
      <c r="Q53" s="159"/>
      <c r="R53" s="159"/>
      <c r="S53" s="77"/>
      <c r="T53" s="158"/>
      <c r="U53" s="158"/>
      <c r="V53" s="45"/>
      <c r="W53" s="45"/>
      <c r="X53" s="45"/>
      <c r="Y53" s="45"/>
      <c r="Z53" s="45"/>
      <c r="AA53" s="75"/>
      <c r="AB53" s="77"/>
      <c r="AC53" s="77"/>
      <c r="AD53" s="77"/>
    </row>
    <row r="54" spans="3:30" s="43" customFormat="1" ht="24.75" customHeight="1">
      <c r="C54" s="44"/>
      <c r="D54" s="44"/>
      <c r="E54" s="44"/>
      <c r="F54" s="44"/>
      <c r="G54" s="160"/>
      <c r="H54" s="79"/>
      <c r="I54" s="79"/>
      <c r="J54" s="79"/>
      <c r="K54" s="79"/>
      <c r="L54" s="160"/>
      <c r="M54" s="79"/>
      <c r="N54" s="79"/>
      <c r="O54" s="79"/>
      <c r="P54" s="160"/>
      <c r="Q54" s="159"/>
      <c r="R54" s="159"/>
      <c r="S54" s="77"/>
      <c r="T54" s="158"/>
      <c r="U54" s="158"/>
      <c r="V54" s="45"/>
      <c r="W54" s="45"/>
      <c r="X54" s="45"/>
      <c r="Y54" s="45"/>
      <c r="Z54" s="45"/>
      <c r="AA54" s="75"/>
      <c r="AB54" s="77"/>
      <c r="AC54" s="77"/>
      <c r="AD54" s="77"/>
    </row>
    <row r="55" spans="4:30" s="43" customFormat="1" ht="15">
      <c r="D55" s="44"/>
      <c r="E55" s="44"/>
      <c r="F55" s="44"/>
      <c r="G55" s="160"/>
      <c r="H55" s="79"/>
      <c r="I55" s="79"/>
      <c r="J55" s="79"/>
      <c r="K55" s="79"/>
      <c r="L55" s="160"/>
      <c r="M55" s="79"/>
      <c r="N55" s="79"/>
      <c r="O55" s="79"/>
      <c r="P55" s="160"/>
      <c r="Q55" s="159"/>
      <c r="R55" s="159"/>
      <c r="S55" s="77"/>
      <c r="T55" s="158"/>
      <c r="U55" s="158"/>
      <c r="V55" s="45"/>
      <c r="W55" s="45"/>
      <c r="X55" s="45"/>
      <c r="Y55" s="45"/>
      <c r="Z55" s="45"/>
      <c r="AA55" s="75"/>
      <c r="AB55" s="77"/>
      <c r="AC55" s="77"/>
      <c r="AD55" s="77"/>
    </row>
    <row r="56" spans="3:30" s="43" customFormat="1" ht="15">
      <c r="C56" s="44"/>
      <c r="D56" s="44"/>
      <c r="E56" s="44"/>
      <c r="F56" s="44"/>
      <c r="G56" s="160"/>
      <c r="H56" s="79"/>
      <c r="I56" s="79"/>
      <c r="J56" s="79"/>
      <c r="K56" s="79"/>
      <c r="L56" s="160"/>
      <c r="M56" s="79"/>
      <c r="N56" s="79"/>
      <c r="O56" s="79"/>
      <c r="P56" s="160"/>
      <c r="Q56" s="159"/>
      <c r="R56" s="159"/>
      <c r="S56" s="77"/>
      <c r="T56" s="158"/>
      <c r="U56" s="158"/>
      <c r="V56" s="45"/>
      <c r="W56" s="45"/>
      <c r="X56" s="45"/>
      <c r="Y56" s="45"/>
      <c r="Z56" s="45"/>
      <c r="AA56" s="75"/>
      <c r="AB56" s="77"/>
      <c r="AC56" s="77"/>
      <c r="AD56" s="77"/>
    </row>
    <row r="57" spans="3:30" s="43" customFormat="1" ht="15">
      <c r="C57" s="44"/>
      <c r="D57" s="44"/>
      <c r="E57" s="44"/>
      <c r="F57" s="44"/>
      <c r="G57" s="160"/>
      <c r="H57" s="79"/>
      <c r="I57" s="79"/>
      <c r="J57" s="79"/>
      <c r="K57" s="79"/>
      <c r="L57" s="160"/>
      <c r="M57" s="79"/>
      <c r="N57" s="79"/>
      <c r="O57" s="79"/>
      <c r="P57" s="160"/>
      <c r="Q57" s="159"/>
      <c r="R57" s="159"/>
      <c r="S57" s="77"/>
      <c r="T57" s="158"/>
      <c r="U57" s="158"/>
      <c r="V57" s="45"/>
      <c r="W57" s="45"/>
      <c r="X57" s="45"/>
      <c r="Y57" s="45"/>
      <c r="Z57" s="45"/>
      <c r="AA57" s="75"/>
      <c r="AB57" s="77"/>
      <c r="AC57" s="77"/>
      <c r="AD57" s="77"/>
    </row>
    <row r="58" spans="3:30" s="43" customFormat="1" ht="15">
      <c r="C58" s="44"/>
      <c r="D58" s="44"/>
      <c r="E58" s="44"/>
      <c r="F58" s="44"/>
      <c r="G58" s="23"/>
      <c r="H58" s="44"/>
      <c r="I58" s="44"/>
      <c r="J58" s="44"/>
      <c r="K58" s="44"/>
      <c r="L58" s="23"/>
      <c r="M58" s="44"/>
      <c r="N58" s="44"/>
      <c r="O58" s="44"/>
      <c r="P58" s="23"/>
      <c r="Q58" s="94"/>
      <c r="R58" s="94"/>
      <c r="S58" s="77"/>
      <c r="T58" s="158"/>
      <c r="U58" s="158"/>
      <c r="V58" s="45"/>
      <c r="W58" s="45"/>
      <c r="X58" s="45"/>
      <c r="Y58" s="45"/>
      <c r="Z58" s="45"/>
      <c r="AA58" s="75"/>
      <c r="AB58" s="77"/>
      <c r="AC58" s="77"/>
      <c r="AD58" s="77"/>
    </row>
    <row r="59" spans="3:30" s="43" customFormat="1" ht="15">
      <c r="C59" s="44"/>
      <c r="D59" s="44"/>
      <c r="E59" s="44"/>
      <c r="F59" s="44"/>
      <c r="G59" s="23"/>
      <c r="H59" s="44"/>
      <c r="I59" s="44"/>
      <c r="J59" s="44"/>
      <c r="K59" s="44"/>
      <c r="L59" s="23"/>
      <c r="M59" s="44"/>
      <c r="N59" s="44"/>
      <c r="O59" s="44"/>
      <c r="P59" s="23"/>
      <c r="Q59" s="94"/>
      <c r="R59" s="94"/>
      <c r="S59" s="77"/>
      <c r="T59" s="158"/>
      <c r="U59" s="158"/>
      <c r="V59" s="45"/>
      <c r="W59" s="45"/>
      <c r="X59" s="45"/>
      <c r="Y59" s="45"/>
      <c r="Z59" s="45"/>
      <c r="AA59" s="75"/>
      <c r="AB59" s="77"/>
      <c r="AC59" s="77"/>
      <c r="AD59" s="77"/>
    </row>
    <row r="60" spans="3:30" s="43" customFormat="1" ht="15">
      <c r="C60" s="44"/>
      <c r="D60" s="44"/>
      <c r="E60" s="44"/>
      <c r="F60" s="44"/>
      <c r="G60" s="23"/>
      <c r="H60" s="44"/>
      <c r="I60" s="44"/>
      <c r="J60" s="44"/>
      <c r="K60" s="44"/>
      <c r="L60" s="23"/>
      <c r="M60" s="44"/>
      <c r="N60" s="44"/>
      <c r="O60" s="44"/>
      <c r="P60" s="23"/>
      <c r="Q60" s="94"/>
      <c r="R60" s="94"/>
      <c r="S60" s="77"/>
      <c r="T60" s="158"/>
      <c r="U60" s="158"/>
      <c r="V60" s="45"/>
      <c r="W60" s="45"/>
      <c r="X60" s="45"/>
      <c r="Y60" s="45"/>
      <c r="Z60" s="45"/>
      <c r="AA60" s="75"/>
      <c r="AB60" s="77"/>
      <c r="AC60" s="77"/>
      <c r="AD60" s="77"/>
    </row>
    <row r="61" spans="3:30" s="43" customFormat="1" ht="15">
      <c r="C61" s="44"/>
      <c r="D61" s="44"/>
      <c r="E61" s="44"/>
      <c r="F61" s="44"/>
      <c r="G61" s="23"/>
      <c r="H61" s="44"/>
      <c r="I61" s="44"/>
      <c r="J61" s="44"/>
      <c r="K61" s="44"/>
      <c r="L61" s="23"/>
      <c r="M61" s="44"/>
      <c r="N61" s="44"/>
      <c r="O61" s="44"/>
      <c r="P61" s="23"/>
      <c r="Q61" s="94"/>
      <c r="R61" s="94"/>
      <c r="S61" s="77"/>
      <c r="T61" s="158"/>
      <c r="U61" s="158"/>
      <c r="V61" s="45"/>
      <c r="W61" s="45"/>
      <c r="X61" s="45"/>
      <c r="Y61" s="45"/>
      <c r="Z61" s="45"/>
      <c r="AA61" s="75"/>
      <c r="AB61" s="77"/>
      <c r="AC61" s="77"/>
      <c r="AD61" s="77"/>
    </row>
    <row r="62" spans="3:30" s="43" customFormat="1" ht="15">
      <c r="C62" s="44"/>
      <c r="D62" s="44"/>
      <c r="E62" s="44"/>
      <c r="F62" s="44"/>
      <c r="G62" s="23"/>
      <c r="H62" s="44"/>
      <c r="I62" s="44"/>
      <c r="J62" s="44"/>
      <c r="K62" s="44"/>
      <c r="L62" s="23"/>
      <c r="M62" s="44"/>
      <c r="N62" s="44"/>
      <c r="O62" s="44"/>
      <c r="P62" s="23"/>
      <c r="Q62" s="94"/>
      <c r="R62" s="94"/>
      <c r="S62" s="76"/>
      <c r="T62" s="157"/>
      <c r="U62" s="157"/>
      <c r="V62" s="45"/>
      <c r="W62" s="45"/>
      <c r="X62" s="45"/>
      <c r="Y62" s="45"/>
      <c r="Z62" s="45"/>
      <c r="AA62" s="75"/>
      <c r="AB62" s="76"/>
      <c r="AC62" s="76"/>
      <c r="AD62" s="76"/>
    </row>
    <row r="63" spans="3:30" s="43" customFormat="1" ht="15">
      <c r="C63" s="44"/>
      <c r="D63" s="44"/>
      <c r="E63" s="44"/>
      <c r="F63" s="44"/>
      <c r="G63" s="23"/>
      <c r="H63" s="44"/>
      <c r="I63" s="44"/>
      <c r="J63" s="44"/>
      <c r="K63" s="44"/>
      <c r="L63" s="23"/>
      <c r="M63" s="44"/>
      <c r="N63" s="44"/>
      <c r="O63" s="44"/>
      <c r="P63" s="23"/>
      <c r="Q63" s="94"/>
      <c r="R63" s="94"/>
      <c r="S63" s="50"/>
      <c r="T63" s="156"/>
      <c r="U63" s="156"/>
      <c r="V63" s="45"/>
      <c r="W63" s="45"/>
      <c r="X63" s="45"/>
      <c r="Y63" s="45"/>
      <c r="Z63" s="45"/>
      <c r="AA63" s="75"/>
      <c r="AB63" s="50"/>
      <c r="AC63" s="50"/>
      <c r="AD63" s="50"/>
    </row>
    <row r="64" spans="3:30" s="43" customFormat="1" ht="15">
      <c r="C64" s="44"/>
      <c r="D64" s="44"/>
      <c r="E64" s="44"/>
      <c r="F64" s="44"/>
      <c r="G64" s="23"/>
      <c r="H64" s="44"/>
      <c r="I64" s="44"/>
      <c r="J64" s="44"/>
      <c r="K64" s="44"/>
      <c r="L64" s="23"/>
      <c r="M64" s="44"/>
      <c r="N64" s="44"/>
      <c r="O64" s="44"/>
      <c r="P64" s="23"/>
      <c r="Q64" s="94"/>
      <c r="R64" s="94"/>
      <c r="S64" s="50"/>
      <c r="T64" s="156"/>
      <c r="U64" s="156"/>
      <c r="V64" s="45"/>
      <c r="W64" s="45"/>
      <c r="X64" s="45"/>
      <c r="Y64" s="45"/>
      <c r="Z64" s="45"/>
      <c r="AA64" s="75"/>
      <c r="AB64" s="50"/>
      <c r="AC64" s="50"/>
      <c r="AD64" s="50"/>
    </row>
    <row r="65" spans="19:30" s="43" customFormat="1" ht="15">
      <c r="S65" s="50"/>
      <c r="T65" s="156"/>
      <c r="U65" s="156"/>
      <c r="V65" s="45"/>
      <c r="W65" s="45"/>
      <c r="X65" s="45"/>
      <c r="Y65" s="45"/>
      <c r="Z65" s="45"/>
      <c r="AA65" s="75"/>
      <c r="AB65" s="50"/>
      <c r="AC65" s="50"/>
      <c r="AD65" s="50"/>
    </row>
    <row r="66" spans="19:30" s="43" customFormat="1" ht="15">
      <c r="S66" s="50"/>
      <c r="T66" s="156"/>
      <c r="U66" s="156"/>
      <c r="V66" s="45"/>
      <c r="W66" s="45"/>
      <c r="X66" s="45"/>
      <c r="Y66" s="45"/>
      <c r="Z66" s="45"/>
      <c r="AA66" s="75"/>
      <c r="AB66" s="50"/>
      <c r="AC66" s="50"/>
      <c r="AD66" s="50"/>
    </row>
    <row r="67" spans="19:30" s="43" customFormat="1" ht="15">
      <c r="S67" s="50"/>
      <c r="T67" s="156"/>
      <c r="U67" s="156"/>
      <c r="V67" s="45"/>
      <c r="W67" s="45"/>
      <c r="X67" s="45"/>
      <c r="Y67" s="45"/>
      <c r="Z67" s="45"/>
      <c r="AA67" s="75"/>
      <c r="AB67" s="50"/>
      <c r="AC67" s="50"/>
      <c r="AD67" s="50"/>
    </row>
    <row r="68" spans="19:30" s="43" customFormat="1" ht="15">
      <c r="S68" s="50"/>
      <c r="T68" s="156"/>
      <c r="U68" s="156"/>
      <c r="V68" s="45"/>
      <c r="W68" s="45"/>
      <c r="X68" s="45"/>
      <c r="Y68" s="45"/>
      <c r="Z68" s="45"/>
      <c r="AA68" s="75"/>
      <c r="AB68" s="50"/>
      <c r="AC68" s="50"/>
      <c r="AD68" s="50"/>
    </row>
    <row r="69" spans="19:30" s="43" customFormat="1" ht="15">
      <c r="S69" s="76"/>
      <c r="T69" s="157"/>
      <c r="U69" s="157"/>
      <c r="V69" s="45"/>
      <c r="W69" s="45"/>
      <c r="X69" s="45"/>
      <c r="Y69" s="45"/>
      <c r="Z69" s="45"/>
      <c r="AA69" s="75"/>
      <c r="AB69" s="76"/>
      <c r="AC69" s="76"/>
      <c r="AD69" s="76"/>
    </row>
    <row r="70" spans="19:30" s="43" customFormat="1" ht="15">
      <c r="S70" s="50"/>
      <c r="T70" s="156"/>
      <c r="U70" s="156"/>
      <c r="V70" s="45"/>
      <c r="W70" s="45"/>
      <c r="X70" s="45"/>
      <c r="Y70" s="45"/>
      <c r="Z70" s="45"/>
      <c r="AA70" s="75"/>
      <c r="AB70" s="50"/>
      <c r="AC70" s="50"/>
      <c r="AD70" s="50"/>
    </row>
    <row r="71" spans="19:30" s="43" customFormat="1" ht="15">
      <c r="S71" s="50"/>
      <c r="T71" s="156"/>
      <c r="U71" s="156"/>
      <c r="V71" s="45"/>
      <c r="W71" s="45"/>
      <c r="X71" s="45"/>
      <c r="Y71" s="45"/>
      <c r="Z71" s="45"/>
      <c r="AA71" s="75"/>
      <c r="AB71" s="50"/>
      <c r="AC71" s="50"/>
      <c r="AD71" s="50"/>
    </row>
    <row r="72" spans="19:30" s="43" customFormat="1" ht="15">
      <c r="S72" s="50"/>
      <c r="T72" s="156"/>
      <c r="U72" s="156"/>
      <c r="V72" s="45"/>
      <c r="W72" s="45"/>
      <c r="X72" s="45"/>
      <c r="Y72" s="45"/>
      <c r="Z72" s="45"/>
      <c r="AA72" s="75"/>
      <c r="AB72" s="50"/>
      <c r="AC72" s="50"/>
      <c r="AD72" s="50"/>
    </row>
    <row r="73" spans="19:30" s="43" customFormat="1" ht="15">
      <c r="S73" s="23"/>
      <c r="T73" s="144"/>
      <c r="U73" s="144"/>
      <c r="V73" s="45"/>
      <c r="W73" s="45"/>
      <c r="X73" s="45"/>
      <c r="Y73" s="45"/>
      <c r="Z73" s="45"/>
      <c r="AA73" s="75"/>
      <c r="AB73" s="23"/>
      <c r="AC73" s="23"/>
      <c r="AD73" s="23"/>
    </row>
    <row r="74" spans="19:30" s="43" customFormat="1" ht="15">
      <c r="S74" s="23"/>
      <c r="T74" s="144"/>
      <c r="U74" s="144"/>
      <c r="V74" s="45"/>
      <c r="W74" s="45"/>
      <c r="X74" s="45"/>
      <c r="Y74" s="45"/>
      <c r="Z74" s="45"/>
      <c r="AA74" s="75"/>
      <c r="AB74" s="23"/>
      <c r="AC74" s="23"/>
      <c r="AD74" s="23"/>
    </row>
    <row r="75" spans="19:30" s="43" customFormat="1" ht="15">
      <c r="S75" s="23"/>
      <c r="T75" s="144"/>
      <c r="U75" s="144"/>
      <c r="V75" s="45"/>
      <c r="W75" s="45"/>
      <c r="X75" s="45"/>
      <c r="Y75" s="45"/>
      <c r="Z75" s="45"/>
      <c r="AA75" s="75"/>
      <c r="AB75" s="23"/>
      <c r="AC75" s="23"/>
      <c r="AD75" s="23"/>
    </row>
    <row r="76" spans="19:30" s="43" customFormat="1" ht="15">
      <c r="S76" s="23"/>
      <c r="T76" s="144"/>
      <c r="U76" s="144"/>
      <c r="V76" s="45"/>
      <c r="W76" s="45"/>
      <c r="X76" s="45"/>
      <c r="Y76" s="45"/>
      <c r="Z76" s="45"/>
      <c r="AA76" s="75"/>
      <c r="AB76" s="23"/>
      <c r="AC76" s="23"/>
      <c r="AD76" s="23"/>
    </row>
    <row r="77" spans="19:30" s="43" customFormat="1" ht="15">
      <c r="S77" s="23"/>
      <c r="T77" s="144"/>
      <c r="U77" s="144"/>
      <c r="V77" s="45"/>
      <c r="W77" s="45"/>
      <c r="X77" s="45"/>
      <c r="Y77" s="45"/>
      <c r="Z77" s="45"/>
      <c r="AA77" s="75"/>
      <c r="AB77" s="23"/>
      <c r="AC77" s="23"/>
      <c r="AD77" s="23"/>
    </row>
    <row r="78" spans="19:30" s="43" customFormat="1" ht="15">
      <c r="S78" s="23"/>
      <c r="T78" s="144"/>
      <c r="U78" s="144"/>
      <c r="V78" s="45"/>
      <c r="W78" s="45"/>
      <c r="X78" s="45"/>
      <c r="Y78" s="45"/>
      <c r="Z78" s="45"/>
      <c r="AA78" s="75"/>
      <c r="AB78" s="23"/>
      <c r="AC78" s="23"/>
      <c r="AD78" s="23"/>
    </row>
    <row r="79" spans="19:30" s="43" customFormat="1" ht="15">
      <c r="S79" s="23"/>
      <c r="T79" s="144"/>
      <c r="U79" s="144"/>
      <c r="V79" s="45"/>
      <c r="W79" s="45"/>
      <c r="X79" s="45"/>
      <c r="Y79" s="45"/>
      <c r="Z79" s="45"/>
      <c r="AA79" s="75"/>
      <c r="AB79" s="23"/>
      <c r="AC79" s="23"/>
      <c r="AD79" s="23"/>
    </row>
    <row r="80" spans="19:30" s="43" customFormat="1" ht="15">
      <c r="S80" s="23"/>
      <c r="T80" s="144"/>
      <c r="U80" s="144"/>
      <c r="V80" s="45"/>
      <c r="W80" s="45"/>
      <c r="X80" s="45"/>
      <c r="Y80" s="45"/>
      <c r="Z80" s="45"/>
      <c r="AA80" s="75"/>
      <c r="AB80" s="23"/>
      <c r="AC80" s="23"/>
      <c r="AD80" s="23"/>
    </row>
    <row r="81" spans="19:30" s="43" customFormat="1" ht="15">
      <c r="S81" s="23"/>
      <c r="T81" s="144"/>
      <c r="U81" s="144"/>
      <c r="V81" s="45"/>
      <c r="W81" s="45"/>
      <c r="X81" s="45"/>
      <c r="Y81" s="45"/>
      <c r="Z81" s="45"/>
      <c r="AA81" s="75"/>
      <c r="AB81" s="23"/>
      <c r="AC81" s="23"/>
      <c r="AD81" s="23"/>
    </row>
    <row r="82" spans="19:30" s="43" customFormat="1" ht="14.25">
      <c r="S82" s="121"/>
      <c r="T82" s="154"/>
      <c r="U82" s="154"/>
      <c r="V82" s="45"/>
      <c r="W82" s="45"/>
      <c r="X82" s="45"/>
      <c r="Y82" s="45"/>
      <c r="Z82" s="45"/>
      <c r="AA82" s="75"/>
      <c r="AB82" s="121"/>
      <c r="AC82" s="121"/>
      <c r="AD82" s="121"/>
    </row>
    <row r="83" spans="19:30" s="43" customFormat="1" ht="15">
      <c r="S83" s="23"/>
      <c r="T83" s="144"/>
      <c r="U83" s="144"/>
      <c r="V83" s="45"/>
      <c r="W83" s="45"/>
      <c r="X83" s="45"/>
      <c r="Y83" s="45"/>
      <c r="Z83" s="45"/>
      <c r="AA83" s="75"/>
      <c r="AB83" s="23"/>
      <c r="AC83" s="23"/>
      <c r="AD83" s="23"/>
    </row>
    <row r="84" spans="19:30" s="43" customFormat="1" ht="15">
      <c r="S84" s="23"/>
      <c r="T84" s="144"/>
      <c r="U84" s="144"/>
      <c r="V84" s="45"/>
      <c r="W84" s="45"/>
      <c r="X84" s="45"/>
      <c r="Y84" s="45"/>
      <c r="Z84" s="45"/>
      <c r="AA84" s="75"/>
      <c r="AB84" s="23"/>
      <c r="AC84" s="23"/>
      <c r="AD84" s="23"/>
    </row>
    <row r="85" spans="19:30" s="43" customFormat="1" ht="15">
      <c r="S85" s="23"/>
      <c r="T85" s="144"/>
      <c r="U85" s="144"/>
      <c r="V85" s="45"/>
      <c r="W85" s="45"/>
      <c r="X85" s="45"/>
      <c r="Y85" s="45"/>
      <c r="Z85" s="45"/>
      <c r="AA85" s="75"/>
      <c r="AB85" s="23"/>
      <c r="AC85" s="23"/>
      <c r="AD85" s="23"/>
    </row>
    <row r="86" spans="19:30" s="43" customFormat="1" ht="15">
      <c r="S86" s="23"/>
      <c r="T86" s="144"/>
      <c r="U86" s="144"/>
      <c r="V86" s="45"/>
      <c r="W86" s="45"/>
      <c r="X86" s="45"/>
      <c r="Y86" s="45"/>
      <c r="Z86" s="45"/>
      <c r="AA86" s="75"/>
      <c r="AB86" s="23"/>
      <c r="AC86" s="23"/>
      <c r="AD86" s="23"/>
    </row>
    <row r="87" spans="19:30" s="43" customFormat="1" ht="15">
      <c r="S87" s="23"/>
      <c r="T87" s="144"/>
      <c r="U87" s="144"/>
      <c r="V87" s="45"/>
      <c r="W87" s="45"/>
      <c r="X87" s="45"/>
      <c r="Y87" s="45"/>
      <c r="Z87" s="45"/>
      <c r="AA87" s="75"/>
      <c r="AB87" s="23"/>
      <c r="AC87" s="23"/>
      <c r="AD87" s="23"/>
    </row>
    <row r="88" spans="19:30" s="43" customFormat="1" ht="14.25">
      <c r="S88" s="121"/>
      <c r="T88" s="154"/>
      <c r="U88" s="154"/>
      <c r="V88" s="45"/>
      <c r="W88" s="45"/>
      <c r="X88" s="45"/>
      <c r="Y88" s="45"/>
      <c r="Z88" s="45"/>
      <c r="AA88" s="75"/>
      <c r="AB88" s="121"/>
      <c r="AC88" s="121"/>
      <c r="AD88" s="121"/>
    </row>
    <row r="89" spans="19:30" s="43" customFormat="1" ht="14.25">
      <c r="S89" s="121"/>
      <c r="T89" s="154"/>
      <c r="U89" s="154"/>
      <c r="V89" s="45"/>
      <c r="W89" s="45"/>
      <c r="X89" s="45"/>
      <c r="Y89" s="45"/>
      <c r="Z89" s="45"/>
      <c r="AA89" s="75"/>
      <c r="AB89" s="121"/>
      <c r="AC89" s="121"/>
      <c r="AD89" s="121"/>
    </row>
    <row r="90" spans="19:30" s="43" customFormat="1" ht="14.25">
      <c r="S90" s="87"/>
      <c r="T90" s="155"/>
      <c r="U90" s="155"/>
      <c r="V90" s="45"/>
      <c r="W90" s="45"/>
      <c r="X90" s="45"/>
      <c r="Y90" s="45"/>
      <c r="Z90" s="45"/>
      <c r="AA90" s="75"/>
      <c r="AB90" s="87"/>
      <c r="AC90" s="87"/>
      <c r="AD90" s="87"/>
    </row>
    <row r="91" spans="19:30" s="43" customFormat="1" ht="14.25">
      <c r="S91" s="87"/>
      <c r="T91" s="155"/>
      <c r="U91" s="155"/>
      <c r="V91" s="45"/>
      <c r="W91" s="45"/>
      <c r="X91" s="45"/>
      <c r="Y91" s="45"/>
      <c r="Z91" s="45"/>
      <c r="AA91" s="75"/>
      <c r="AB91" s="87"/>
      <c r="AC91" s="87"/>
      <c r="AD91" s="87"/>
    </row>
    <row r="92" spans="19:30" s="43" customFormat="1" ht="14.25">
      <c r="S92" s="121"/>
      <c r="T92" s="154"/>
      <c r="U92" s="154"/>
      <c r="V92" s="45"/>
      <c r="W92" s="45"/>
      <c r="X92" s="45"/>
      <c r="Y92" s="45"/>
      <c r="Z92" s="45"/>
      <c r="AA92" s="75"/>
      <c r="AB92" s="121"/>
      <c r="AC92" s="121"/>
      <c r="AD92" s="121"/>
    </row>
    <row r="93" spans="19:30" s="43" customFormat="1" ht="14.25">
      <c r="S93" s="121"/>
      <c r="T93" s="154"/>
      <c r="U93" s="154"/>
      <c r="V93" s="45"/>
      <c r="W93" s="45"/>
      <c r="X93" s="45"/>
      <c r="Y93" s="45"/>
      <c r="Z93" s="45"/>
      <c r="AA93" s="75"/>
      <c r="AB93" s="121"/>
      <c r="AC93" s="121"/>
      <c r="AD93" s="121"/>
    </row>
    <row r="94" spans="19:30" s="43" customFormat="1" ht="14.25">
      <c r="S94" s="87"/>
      <c r="T94" s="155"/>
      <c r="U94" s="155"/>
      <c r="V94" s="45"/>
      <c r="W94" s="45"/>
      <c r="X94" s="45"/>
      <c r="Y94" s="45"/>
      <c r="Z94" s="45"/>
      <c r="AA94" s="75"/>
      <c r="AB94" s="87"/>
      <c r="AC94" s="87"/>
      <c r="AD94" s="87"/>
    </row>
    <row r="95" spans="19:30" s="43" customFormat="1" ht="14.25">
      <c r="S95" s="87"/>
      <c r="T95" s="155"/>
      <c r="U95" s="155"/>
      <c r="V95" s="45"/>
      <c r="W95" s="45"/>
      <c r="X95" s="45"/>
      <c r="Y95" s="45"/>
      <c r="Z95" s="45"/>
      <c r="AA95" s="75"/>
      <c r="AB95" s="87"/>
      <c r="AC95" s="87"/>
      <c r="AD95" s="87"/>
    </row>
    <row r="96" spans="19:30" s="43" customFormat="1" ht="14.25">
      <c r="S96" s="121"/>
      <c r="T96" s="154"/>
      <c r="U96" s="154"/>
      <c r="V96" s="45"/>
      <c r="W96" s="45"/>
      <c r="X96" s="45"/>
      <c r="Y96" s="45"/>
      <c r="Z96" s="45"/>
      <c r="AA96" s="75"/>
      <c r="AB96" s="121"/>
      <c r="AC96" s="121"/>
      <c r="AD96" s="121"/>
    </row>
    <row r="97" spans="19:30" s="43" customFormat="1" ht="15">
      <c r="S97" s="84"/>
      <c r="T97" s="153"/>
      <c r="U97" s="153"/>
      <c r="V97" s="45"/>
      <c r="W97" s="45"/>
      <c r="X97" s="45"/>
      <c r="Y97" s="45"/>
      <c r="Z97" s="45"/>
      <c r="AA97" s="75"/>
      <c r="AB97" s="84"/>
      <c r="AC97" s="84"/>
      <c r="AD97" s="84"/>
    </row>
    <row r="98" spans="19:30" s="43" customFormat="1" ht="15">
      <c r="S98" s="23"/>
      <c r="T98" s="144"/>
      <c r="U98" s="144"/>
      <c r="V98" s="45"/>
      <c r="W98" s="45"/>
      <c r="X98" s="45"/>
      <c r="Y98" s="45"/>
      <c r="Z98" s="45"/>
      <c r="AA98" s="75"/>
      <c r="AB98" s="23"/>
      <c r="AC98" s="23"/>
      <c r="AD98" s="23"/>
    </row>
    <row r="99" spans="19:30" s="43" customFormat="1" ht="15">
      <c r="S99" s="23"/>
      <c r="T99" s="144"/>
      <c r="U99" s="144"/>
      <c r="V99" s="45"/>
      <c r="W99" s="45"/>
      <c r="X99" s="45"/>
      <c r="Y99" s="45"/>
      <c r="Z99" s="45"/>
      <c r="AA99" s="75"/>
      <c r="AB99" s="23"/>
      <c r="AC99" s="23"/>
      <c r="AD99" s="23"/>
    </row>
    <row r="100" spans="19:30" s="43" customFormat="1" ht="15">
      <c r="S100" s="23"/>
      <c r="T100" s="144"/>
      <c r="U100" s="144"/>
      <c r="V100" s="45"/>
      <c r="W100" s="45"/>
      <c r="X100" s="45"/>
      <c r="Y100" s="45"/>
      <c r="Z100" s="45"/>
      <c r="AA100" s="75"/>
      <c r="AB100" s="23"/>
      <c r="AC100" s="23"/>
      <c r="AD100" s="23"/>
    </row>
    <row r="101" spans="19:30" s="43" customFormat="1" ht="15">
      <c r="S101" s="23"/>
      <c r="T101" s="144"/>
      <c r="U101" s="144"/>
      <c r="V101" s="45"/>
      <c r="W101" s="45"/>
      <c r="X101" s="45"/>
      <c r="Y101" s="45"/>
      <c r="Z101" s="45"/>
      <c r="AA101" s="75"/>
      <c r="AB101" s="23"/>
      <c r="AC101" s="23"/>
      <c r="AD101" s="23"/>
    </row>
    <row r="102" spans="19:30" s="43" customFormat="1" ht="15">
      <c r="S102" s="23"/>
      <c r="T102" s="144"/>
      <c r="U102" s="144"/>
      <c r="V102" s="45"/>
      <c r="W102" s="45"/>
      <c r="X102" s="45"/>
      <c r="Y102" s="45"/>
      <c r="Z102" s="45"/>
      <c r="AA102" s="75"/>
      <c r="AB102" s="23"/>
      <c r="AC102" s="23"/>
      <c r="AD102" s="23"/>
    </row>
    <row r="103" spans="19:30" s="43" customFormat="1" ht="15">
      <c r="S103" s="23"/>
      <c r="T103" s="144"/>
      <c r="U103" s="144"/>
      <c r="V103" s="45"/>
      <c r="W103" s="45"/>
      <c r="X103" s="45"/>
      <c r="Y103" s="45"/>
      <c r="Z103" s="45"/>
      <c r="AA103" s="75"/>
      <c r="AB103" s="23"/>
      <c r="AC103" s="23"/>
      <c r="AD103" s="23"/>
    </row>
    <row r="104" spans="19:30" s="43" customFormat="1" ht="15">
      <c r="S104" s="23"/>
      <c r="T104" s="144"/>
      <c r="U104" s="144"/>
      <c r="V104" s="45"/>
      <c r="W104" s="45"/>
      <c r="X104" s="45"/>
      <c r="Y104" s="45"/>
      <c r="Z104" s="45"/>
      <c r="AA104" s="75"/>
      <c r="AB104" s="23"/>
      <c r="AC104" s="23"/>
      <c r="AD104" s="23"/>
    </row>
    <row r="105" spans="19:30" s="43" customFormat="1" ht="15">
      <c r="S105" s="23"/>
      <c r="T105" s="144"/>
      <c r="U105" s="144"/>
      <c r="V105" s="45"/>
      <c r="W105" s="45"/>
      <c r="X105" s="45"/>
      <c r="Y105" s="45"/>
      <c r="Z105" s="45"/>
      <c r="AA105" s="75"/>
      <c r="AB105" s="23"/>
      <c r="AC105" s="23"/>
      <c r="AD105" s="23"/>
    </row>
    <row r="106" spans="19:30" s="43" customFormat="1" ht="15">
      <c r="S106" s="23"/>
      <c r="T106" s="144"/>
      <c r="U106" s="144"/>
      <c r="V106" s="45"/>
      <c r="W106" s="45"/>
      <c r="X106" s="45"/>
      <c r="Y106" s="45"/>
      <c r="Z106" s="45"/>
      <c r="AA106" s="75"/>
      <c r="AB106" s="23"/>
      <c r="AC106" s="23"/>
      <c r="AD106" s="23"/>
    </row>
    <row r="107" spans="19:30" s="43" customFormat="1" ht="15">
      <c r="S107" s="23"/>
      <c r="T107" s="144"/>
      <c r="U107" s="144"/>
      <c r="V107" s="45"/>
      <c r="W107" s="45"/>
      <c r="X107" s="45"/>
      <c r="Y107" s="45"/>
      <c r="Z107" s="45"/>
      <c r="AA107" s="75"/>
      <c r="AB107" s="23"/>
      <c r="AC107" s="23"/>
      <c r="AD107" s="23"/>
    </row>
    <row r="108" spans="19:30" s="43" customFormat="1" ht="15">
      <c r="S108" s="23"/>
      <c r="T108" s="144"/>
      <c r="U108" s="144"/>
      <c r="V108" s="45"/>
      <c r="W108" s="45"/>
      <c r="X108" s="45"/>
      <c r="Y108" s="45"/>
      <c r="Z108" s="45"/>
      <c r="AA108" s="45"/>
      <c r="AB108" s="23"/>
      <c r="AC108" s="23"/>
      <c r="AD108" s="23"/>
    </row>
    <row r="109" spans="19:30" s="43" customFormat="1" ht="15">
      <c r="S109" s="23"/>
      <c r="T109" s="144"/>
      <c r="U109" s="144"/>
      <c r="V109" s="45"/>
      <c r="W109" s="45"/>
      <c r="X109" s="45"/>
      <c r="Y109" s="45"/>
      <c r="Z109" s="45"/>
      <c r="AA109" s="45"/>
      <c r="AB109" s="23"/>
      <c r="AC109" s="23"/>
      <c r="AD109" s="23"/>
    </row>
    <row r="110" spans="19:30" s="43" customFormat="1" ht="15">
      <c r="S110" s="23"/>
      <c r="T110" s="144"/>
      <c r="U110" s="144"/>
      <c r="V110" s="45"/>
      <c r="W110" s="45"/>
      <c r="X110" s="45"/>
      <c r="Y110" s="45"/>
      <c r="Z110" s="45"/>
      <c r="AA110" s="45"/>
      <c r="AB110" s="23"/>
      <c r="AC110" s="23"/>
      <c r="AD110" s="23"/>
    </row>
    <row r="111" spans="19:30" s="43" customFormat="1" ht="15">
      <c r="S111" s="23"/>
      <c r="T111" s="144"/>
      <c r="U111" s="144"/>
      <c r="V111" s="45"/>
      <c r="W111" s="45"/>
      <c r="X111" s="45"/>
      <c r="Y111" s="45"/>
      <c r="Z111" s="45"/>
      <c r="AA111" s="45"/>
      <c r="AB111" s="23"/>
      <c r="AC111" s="23"/>
      <c r="AD111" s="23"/>
    </row>
    <row r="112" spans="19:30" s="43" customFormat="1" ht="15">
      <c r="S112" s="23"/>
      <c r="T112" s="144"/>
      <c r="U112" s="144"/>
      <c r="V112" s="45"/>
      <c r="W112" s="45"/>
      <c r="X112" s="45"/>
      <c r="Y112" s="45"/>
      <c r="Z112" s="45"/>
      <c r="AA112" s="45"/>
      <c r="AB112" s="23"/>
      <c r="AC112" s="23"/>
      <c r="AD112" s="23"/>
    </row>
    <row r="113" spans="22:27" s="43" customFormat="1" ht="12.75">
      <c r="V113" s="45"/>
      <c r="W113" s="45"/>
      <c r="X113" s="45"/>
      <c r="Y113" s="45"/>
      <c r="Z113" s="45"/>
      <c r="AA113" s="45"/>
    </row>
    <row r="114" spans="22:27" s="43" customFormat="1" ht="12.75">
      <c r="V114" s="45"/>
      <c r="W114" s="45"/>
      <c r="X114" s="45"/>
      <c r="Y114" s="45"/>
      <c r="Z114" s="45"/>
      <c r="AA114" s="45"/>
    </row>
    <row r="115" spans="22:27" s="43" customFormat="1" ht="12.75">
      <c r="V115" s="45"/>
      <c r="W115" s="45"/>
      <c r="X115" s="45"/>
      <c r="Y115" s="45"/>
      <c r="Z115" s="45"/>
      <c r="AA115" s="45"/>
    </row>
    <row r="116" spans="22:27" s="43" customFormat="1" ht="12.75">
      <c r="V116" s="45"/>
      <c r="W116" s="45"/>
      <c r="X116" s="45"/>
      <c r="Y116" s="45"/>
      <c r="Z116" s="45"/>
      <c r="AA116" s="45"/>
    </row>
    <row r="117" spans="22:27" s="43" customFormat="1" ht="12.75">
      <c r="V117" s="45"/>
      <c r="W117" s="45"/>
      <c r="X117" s="45"/>
      <c r="Y117" s="45"/>
      <c r="Z117" s="45"/>
      <c r="AA117" s="45"/>
    </row>
    <row r="118" spans="22:27" s="43" customFormat="1" ht="12.75">
      <c r="V118" s="45"/>
      <c r="W118" s="45"/>
      <c r="X118" s="45"/>
      <c r="Y118" s="45"/>
      <c r="Z118" s="45"/>
      <c r="AA118" s="45"/>
    </row>
    <row r="119" spans="22:27" s="43" customFormat="1" ht="12.75">
      <c r="V119" s="45"/>
      <c r="W119" s="45"/>
      <c r="X119" s="45"/>
      <c r="Y119" s="45"/>
      <c r="Z119" s="45"/>
      <c r="AA119" s="45"/>
    </row>
    <row r="120" spans="22:27" s="43" customFormat="1" ht="12.75">
      <c r="V120" s="45"/>
      <c r="W120" s="45"/>
      <c r="X120" s="45"/>
      <c r="Y120" s="45"/>
      <c r="Z120" s="45"/>
      <c r="AA120" s="45"/>
    </row>
    <row r="121" spans="22:27" s="43" customFormat="1" ht="12.75">
      <c r="V121" s="45"/>
      <c r="W121" s="45"/>
      <c r="X121" s="45"/>
      <c r="Y121" s="45"/>
      <c r="Z121" s="45"/>
      <c r="AA121" s="45"/>
    </row>
    <row r="122" spans="22:27" s="43" customFormat="1" ht="12.75">
      <c r="V122" s="45"/>
      <c r="W122" s="45"/>
      <c r="X122" s="45"/>
      <c r="Y122" s="45"/>
      <c r="Z122" s="45"/>
      <c r="AA122" s="45"/>
    </row>
    <row r="123" spans="22:27" s="43" customFormat="1" ht="12.75">
      <c r="V123" s="45"/>
      <c r="W123" s="45"/>
      <c r="X123" s="45"/>
      <c r="Y123" s="45"/>
      <c r="Z123" s="45"/>
      <c r="AA123" s="45"/>
    </row>
    <row r="124" spans="22:27" s="43" customFormat="1" ht="12.75">
      <c r="V124" s="45"/>
      <c r="W124" s="45"/>
      <c r="X124" s="45"/>
      <c r="Y124" s="45"/>
      <c r="Z124" s="45"/>
      <c r="AA124" s="45"/>
    </row>
    <row r="125" spans="22:27" s="43" customFormat="1" ht="12.75">
      <c r="V125" s="45"/>
      <c r="W125" s="45"/>
      <c r="X125" s="45"/>
      <c r="Y125" s="45"/>
      <c r="Z125" s="45"/>
      <c r="AA125" s="45"/>
    </row>
    <row r="126" spans="22:27" s="43" customFormat="1" ht="12.75">
      <c r="V126" s="45"/>
      <c r="W126" s="45"/>
      <c r="X126" s="45"/>
      <c r="Y126" s="45"/>
      <c r="Z126" s="45"/>
      <c r="AA126" s="45"/>
    </row>
    <row r="127" spans="22:27" s="43" customFormat="1" ht="12.75">
      <c r="V127" s="45"/>
      <c r="W127" s="45"/>
      <c r="X127" s="45"/>
      <c r="Y127" s="45"/>
      <c r="Z127" s="45"/>
      <c r="AA127" s="45"/>
    </row>
    <row r="128" spans="22:27" s="43" customFormat="1" ht="12.75">
      <c r="V128" s="45"/>
      <c r="W128" s="45"/>
      <c r="X128" s="45"/>
      <c r="Y128" s="45"/>
      <c r="Z128" s="45"/>
      <c r="AA128" s="45"/>
    </row>
    <row r="129" spans="22:27" s="43" customFormat="1" ht="12.75">
      <c r="V129" s="45"/>
      <c r="W129" s="45"/>
      <c r="X129" s="45"/>
      <c r="Y129" s="45"/>
      <c r="Z129" s="45"/>
      <c r="AA129" s="45"/>
    </row>
    <row r="130" spans="22:27" s="43" customFormat="1" ht="12.75">
      <c r="V130" s="45"/>
      <c r="W130" s="45"/>
      <c r="X130" s="45"/>
      <c r="Y130" s="45"/>
      <c r="Z130" s="45"/>
      <c r="AA130" s="45"/>
    </row>
    <row r="131" spans="22:27" s="43" customFormat="1" ht="12.75">
      <c r="V131" s="45"/>
      <c r="W131" s="45"/>
      <c r="X131" s="45"/>
      <c r="Y131" s="45"/>
      <c r="Z131" s="45"/>
      <c r="AA131" s="45"/>
    </row>
    <row r="132" spans="22:27" s="43" customFormat="1" ht="12.75">
      <c r="V132" s="45"/>
      <c r="W132" s="45"/>
      <c r="X132" s="45"/>
      <c r="Y132" s="45"/>
      <c r="Z132" s="45"/>
      <c r="AA132" s="45"/>
    </row>
    <row r="133" spans="22:27" s="43" customFormat="1" ht="12.75">
      <c r="V133" s="45"/>
      <c r="W133" s="45"/>
      <c r="X133" s="45"/>
      <c r="Y133" s="45"/>
      <c r="Z133" s="45"/>
      <c r="AA133" s="45"/>
    </row>
    <row r="134" spans="22:27" s="43" customFormat="1" ht="12.75">
      <c r="V134" s="45"/>
      <c r="W134" s="45"/>
      <c r="X134" s="45"/>
      <c r="Y134" s="45"/>
      <c r="Z134" s="45"/>
      <c r="AA134" s="45"/>
    </row>
    <row r="135" spans="22:27" s="43" customFormat="1" ht="12.75">
      <c r="V135" s="45"/>
      <c r="W135" s="45"/>
      <c r="X135" s="45"/>
      <c r="Y135" s="45"/>
      <c r="Z135" s="45"/>
      <c r="AA135" s="45"/>
    </row>
    <row r="136" spans="22:27" s="43" customFormat="1" ht="12.75">
      <c r="V136" s="45"/>
      <c r="W136" s="45"/>
      <c r="X136" s="45"/>
      <c r="Y136" s="45"/>
      <c r="Z136" s="45"/>
      <c r="AA136" s="45"/>
    </row>
  </sheetData>
  <sheetProtection/>
  <conditionalFormatting sqref="P23:R23 G25:G26 L25:L26 L23 G23 P25:R26 S52:U60 AB52:AD60">
    <cfRule type="cellIs" priority="1" dxfId="0" operator="notEqual" stopIfTrue="1">
      <formula>0</formula>
    </cfRule>
  </conditionalFormatting>
  <printOptions/>
  <pageMargins left="0.2362204724409449" right="0.11811023622047245" top="0.1968503937007874" bottom="0.7086614173228347" header="0.15748031496062992" footer="0.15748031496062992"/>
  <pageSetup horizontalDpi="600" verticalDpi="600" orientation="portrait" paperSize="9" scale="94" r:id="rId1"/>
  <headerFooter alignWithMargins="0">
    <oddFooter>&amp;LTelkom SA Limited Annual Report
&amp;D - &amp;T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Andiswa Jacobs (AL)</dc:creator>
  <cp:keywords/>
  <dc:description/>
  <cp:lastModifiedBy>Muhammad Abdool Hameed (M)</cp:lastModifiedBy>
  <cp:lastPrinted>2017-06-02T13:05:47Z</cp:lastPrinted>
  <dcterms:created xsi:type="dcterms:W3CDTF">2010-05-03T15:28:06Z</dcterms:created>
  <dcterms:modified xsi:type="dcterms:W3CDTF">2017-06-04T11:20:11Z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